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7_Расчет тариф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DD_2">[2]Диапазоны!#REF!</definedName>
    <definedName name="ADD_4">[2]Диапазоны!#REF!</definedName>
    <definedName name="ADD_PP1">[3]Диапазоны!#REF!</definedName>
    <definedName name="ADD_PP2">#REF!</definedName>
    <definedName name="ADD_PP2_2">[4]Диапазоны!#REF!</definedName>
    <definedName name="ADD2_1">[2]Диапазоны!#REF!</definedName>
    <definedName name="ADD3_1">[2]Диапазоны!#REF!</definedName>
    <definedName name="ADD4_MO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[6]TEHSHEET!$Q$2:$Q$5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'[7]10я Мельн'!#REF!</definedName>
    <definedName name="Excel_BuiltIn_Print_Area_12_1_1">NA()</definedName>
    <definedName name="Excel_BuiltIn_Print_Area_12_1_3">'[7]10я Мельн'!#REF!</definedName>
    <definedName name="Excel_BuiltIn_Print_Area_12_1_3_1">NA()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[9]Справочники!$G$13</definedName>
    <definedName name="k">#N/A</definedName>
    <definedName name="kpp">[9]Справочники!$H$13</definedName>
    <definedName name="LAST_RANGE">[5]REESTR!#REF!</definedName>
    <definedName name="LOAD">#REF!</definedName>
    <definedName name="LOAD1">#REF!</definedName>
    <definedName name="LOAD2">#REF!</definedName>
    <definedName name="LOAD5">'[10]Тарифное меню 2'!#REF!</definedName>
    <definedName name="mmm" hidden="1">{#N/A,#N/A,FALSE,"Себестоимсть-97"}</definedName>
    <definedName name="MO">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>#REF!</definedName>
    <definedName name="NOM">#REF!</definedName>
    <definedName name="NSRF">#REF!</definedName>
    <definedName name="OKTMO">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>#REF!</definedName>
    <definedName name="org_n">[9]Справочники!$F$13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[15]Титульный!$G$8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[16]Смета!#REF!</definedName>
    <definedName name="SCOPE_ADD_M">[5]TEHSHEET!#REF!</definedName>
    <definedName name="SCOPE_ADD_VID">#REF!</definedName>
    <definedName name="SCOPE_ADD1">[5]TEHSHEET!#REF!</definedName>
    <definedName name="SCOPE_DATA1">#REF!</definedName>
    <definedName name="SCOPE_DATA2">#REF!</definedName>
    <definedName name="SCOPE_DATA3">#REF!</definedName>
    <definedName name="SCOPE_DATA6">'[10]Справочник организаций'!#REF!</definedName>
    <definedName name="SCOPE_ET">[16]Баланс!#REF!</definedName>
    <definedName name="SCOPE_F">#REF!</definedName>
    <definedName name="scope_ld">'[14]Баланс тепло (2)'!#REF!</definedName>
    <definedName name="SCOPE_MatrMU">[4]matrix!#REF!</definedName>
    <definedName name="SCOPE_MatrMUORG1">[4]matrix!#REF!</definedName>
    <definedName name="SCOPE_MatrMUORG2">[4]matrix!#REF!</definedName>
    <definedName name="SCOPE_MatrORG1">[4]matrix!#REF!</definedName>
    <definedName name="SCOPE_MatrORG2">[4]matrix!#REF!</definedName>
    <definedName name="SCOPE_MatrVal">[4]matrix!#REF!</definedName>
    <definedName name="SCOPE_MO">[17]Справочники!$K$6:$K$742,[17]Справочники!#REF!</definedName>
    <definedName name="SCOPE_MO2">#REF!</definedName>
    <definedName name="SCOPE_NALOG">[18]Справочники!$R$3:$R$4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'[17]Баланс тепло'!$N$10,'[17]Баланс тепло'!$H$10,'[17]Баланс тепло'!$P$10:$Q$10,'[17]Баланс тепло'!$J$10,'[17]Баланс тепло'!$S$10:$X$10,'[17]Баланс тепло'!$L$10</definedName>
    <definedName name="SCOPE_R">#REF!</definedName>
    <definedName name="SCOPE_SMETA">[16]Смета!#REF!</definedName>
    <definedName name="SCOPE_SUM">#REF!,#REF!</definedName>
    <definedName name="SCOPE_SV_PRT">P1_SCOPE_SV_PRT,P2_SCOPE_SV_PRT,P3_SCOPE_SV_PRT</definedName>
    <definedName name="scope_toLoad">'[14]Баланс тепло (2)'!#REF!,'[14]Баланс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[17]Справочники!$E$6,[17]Справочники!$D$11:$D$902,[17]Справочники!$E$3</definedName>
    <definedName name="sq">#REF!</definedName>
    <definedName name="station">[19]Титульный!$F$15</definedName>
    <definedName name="T1.2_CP">#REF!</definedName>
    <definedName name="T1.2_LOAD">#REF!</definedName>
    <definedName name="T1.2_PRT">#REF!,#REF!,#REF!</definedName>
    <definedName name="T2.1?Protection">P6_T2.1?Protection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#REF!,#REF!,#REF!,P1_T3_PRT,P2_T3_PRT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>#REF!</definedName>
    <definedName name="TYPE_POSELEN">#REF!</definedName>
    <definedName name="VD">[20]TEHSHEET!$D$1:$D$10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hidden="1">{#N/A,#N/A,FALSE,"Себестоимсть-97"}</definedName>
    <definedName name="А">#REF!,#REF!,#REF!,P1_T3_PRT,P2_T3_PRT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P6_T2.1?Protection</definedName>
    <definedName name="МР">#REF!</definedName>
    <definedName name="мым">#N/A</definedName>
    <definedName name="НСРФ">[21]Регионы!$A$2:$A$89</definedName>
    <definedName name="_xlnm.Print_Area" localSheetId="0">'7_Расчет тарифа'!$A$1:$S$39</definedName>
    <definedName name="ОРГ">'[14]Баланс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S36" i="4"/>
  <c r="R36"/>
  <c r="Q36"/>
  <c r="O36"/>
  <c r="L36"/>
  <c r="K36"/>
  <c r="J36"/>
  <c r="I36"/>
  <c r="H36"/>
  <c r="G36"/>
  <c r="F36"/>
  <c r="E36"/>
  <c r="D36"/>
  <c r="S25"/>
  <c r="R25"/>
  <c r="Q25"/>
  <c r="O25"/>
  <c r="N25"/>
  <c r="L25"/>
  <c r="L11" s="1"/>
  <c r="L33" s="1"/>
  <c r="L35" s="1"/>
  <c r="K25"/>
  <c r="J25"/>
  <c r="H25"/>
  <c r="I25" s="1"/>
  <c r="E25"/>
  <c r="D25"/>
  <c r="P24"/>
  <c r="O24"/>
  <c r="N24"/>
  <c r="M24"/>
  <c r="F24"/>
  <c r="S22"/>
  <c r="S24" s="1"/>
  <c r="R22"/>
  <c r="R24" s="1"/>
  <c r="Q22"/>
  <c r="Q24" s="1"/>
  <c r="L22"/>
  <c r="L24" s="1"/>
  <c r="F22"/>
  <c r="S21"/>
  <c r="R21"/>
  <c r="Q21"/>
  <c r="O21"/>
  <c r="L21"/>
  <c r="K21"/>
  <c r="J21"/>
  <c r="H21"/>
  <c r="G21"/>
  <c r="I21" s="1"/>
  <c r="F21"/>
  <c r="E21"/>
  <c r="D21"/>
  <c r="S18"/>
  <c r="R18"/>
  <c r="Q18"/>
  <c r="P18"/>
  <c r="O18"/>
  <c r="N18"/>
  <c r="M18"/>
  <c r="L18"/>
  <c r="K18"/>
  <c r="J18"/>
  <c r="I18"/>
  <c r="H18"/>
  <c r="G18"/>
  <c r="F18"/>
  <c r="E18"/>
  <c r="D18"/>
  <c r="S17"/>
  <c r="R17"/>
  <c r="Q17"/>
  <c r="L17"/>
  <c r="K17"/>
  <c r="J17"/>
  <c r="I17"/>
  <c r="H17"/>
  <c r="G17"/>
  <c r="G12" s="1"/>
  <c r="F17"/>
  <c r="E17"/>
  <c r="D17"/>
  <c r="S13"/>
  <c r="S12" s="1"/>
  <c r="S11" s="1"/>
  <c r="S33" s="1"/>
  <c r="S35" s="1"/>
  <c r="R13"/>
  <c r="Q13"/>
  <c r="N13"/>
  <c r="M13"/>
  <c r="O13" s="1"/>
  <c r="O12" s="1"/>
  <c r="O11" s="1"/>
  <c r="O33" s="1"/>
  <c r="O35" s="1"/>
  <c r="O37" s="1"/>
  <c r="L13"/>
  <c r="J13"/>
  <c r="K13" s="1"/>
  <c r="K12" s="1"/>
  <c r="I13"/>
  <c r="I12" s="1"/>
  <c r="H13"/>
  <c r="G13"/>
  <c r="F13"/>
  <c r="E13"/>
  <c r="D13"/>
  <c r="R12"/>
  <c r="R11" s="1"/>
  <c r="R33" s="1"/>
  <c r="R35" s="1"/>
  <c r="Q12"/>
  <c r="P12"/>
  <c r="N12"/>
  <c r="M12"/>
  <c r="L12"/>
  <c r="J12"/>
  <c r="H12"/>
  <c r="F12"/>
  <c r="E12"/>
  <c r="D12"/>
  <c r="Q11"/>
  <c r="Q33" s="1"/>
  <c r="Q35" s="1"/>
  <c r="P11"/>
  <c r="P33" s="1"/>
  <c r="P35" s="1"/>
  <c r="N11"/>
  <c r="N33" s="1"/>
  <c r="N35" s="1"/>
  <c r="M11"/>
  <c r="M33" s="1"/>
  <c r="M35" s="1"/>
  <c r="F11"/>
  <c r="F33" s="1"/>
  <c r="F35" s="1"/>
  <c r="G35" l="1"/>
  <c r="K37"/>
  <c r="E37"/>
  <c r="K33"/>
  <c r="K35"/>
  <c r="K11"/>
  <c r="D11"/>
  <c r="D33"/>
  <c r="D35"/>
  <c r="H24"/>
  <c r="H22"/>
  <c r="H11"/>
  <c r="H33"/>
  <c r="J24"/>
  <c r="J22"/>
  <c r="J11"/>
  <c r="J33"/>
  <c r="J35"/>
  <c r="E24"/>
  <c r="E22"/>
  <c r="E11"/>
  <c r="E33"/>
  <c r="E35"/>
  <c r="K24"/>
  <c r="K22"/>
  <c r="G24"/>
  <c r="G22"/>
  <c r="G11"/>
  <c r="G33"/>
  <c r="D24"/>
  <c r="D22"/>
  <c r="I24"/>
  <c r="I22"/>
  <c r="I11"/>
  <c r="I33"/>
  <c r="I35"/>
  <c r="I37"/>
</calcChain>
</file>

<file path=xl/sharedStrings.xml><?xml version="1.0" encoding="utf-8"?>
<sst xmlns="http://schemas.openxmlformats.org/spreadsheetml/2006/main" count="89" uniqueCount="73">
  <si>
    <r>
      <t xml:space="preserve">Наименование организации </t>
    </r>
    <r>
      <rPr>
        <b/>
        <u/>
        <sz val="11"/>
        <color theme="1"/>
        <rFont val="Times New Roman"/>
        <family val="1"/>
        <charset val="204"/>
      </rPr>
      <t xml:space="preserve"> АО "Оссора"</t>
    </r>
  </si>
  <si>
    <t>Водоснабжение</t>
  </si>
  <si>
    <t>№ п/п</t>
  </si>
  <si>
    <t>Наименование</t>
  </si>
  <si>
    <t>Единица
измерений</t>
  </si>
  <si>
    <t>2022 год</t>
  </si>
  <si>
    <t>2023 год</t>
  </si>
  <si>
    <t>Предложение организации</t>
  </si>
  <si>
    <r>
      <t xml:space="preserve">Период  регулирования </t>
    </r>
    <r>
      <rPr>
        <b/>
        <sz val="11"/>
        <color theme="1"/>
        <rFont val="Times New Roman"/>
        <family val="1"/>
        <charset val="204"/>
      </rPr>
      <t>2024 год</t>
    </r>
  </si>
  <si>
    <t>2018 год</t>
  </si>
  <si>
    <t>1 полуг</t>
  </si>
  <si>
    <t>2 полуг</t>
  </si>
  <si>
    <t>факт</t>
  </si>
  <si>
    <t>1 полуг.</t>
  </si>
  <si>
    <t>2 полуг.</t>
  </si>
  <si>
    <t>ожид.</t>
  </si>
  <si>
    <t>Всего</t>
  </si>
  <si>
    <t>всего:</t>
  </si>
  <si>
    <t>1-е полугодие</t>
  </si>
  <si>
    <t>2-е полугодие</t>
  </si>
  <si>
    <t>Необходимая валовая выручка</t>
  </si>
  <si>
    <t>тыс. руб.</t>
  </si>
  <si>
    <t>1.1</t>
  </si>
  <si>
    <t>Текущие расходы</t>
  </si>
  <si>
    <t>1.1.1</t>
  </si>
  <si>
    <t>Операционные расходы</t>
  </si>
  <si>
    <t>1.1.1.1</t>
  </si>
  <si>
    <t>индекс эффективности расходов</t>
  </si>
  <si>
    <t>1.1.1.2</t>
  </si>
  <si>
    <t>индекс потребительских цен</t>
  </si>
  <si>
    <t>1.1.1.3</t>
  </si>
  <si>
    <t>индекс количества активов</t>
  </si>
  <si>
    <t>1.1.2</t>
  </si>
  <si>
    <t>Расходы на электрическую энергию</t>
  </si>
  <si>
    <t>1.1.3</t>
  </si>
  <si>
    <t>Неподконтрольные расходы, в том числе</t>
  </si>
  <si>
    <t>1.1.3.1</t>
  </si>
  <si>
    <t>возврат займов и кредитов</t>
  </si>
  <si>
    <t>1.1.3.2</t>
  </si>
  <si>
    <t>проценты по займам и кредитам</t>
  </si>
  <si>
    <t>1.2</t>
  </si>
  <si>
    <t>Амортизация</t>
  </si>
  <si>
    <t>1.3</t>
  </si>
  <si>
    <t>Нормативная прибыль</t>
  </si>
  <si>
    <t>1.3.1</t>
  </si>
  <si>
    <t>Капитальные расходы</t>
  </si>
  <si>
    <t>1.3.2</t>
  </si>
  <si>
    <t>Иные экономически обоснованные расходы на социальные нужды, в соответствии с пунктом 86 настоящих Методических указаний</t>
  </si>
  <si>
    <t>1.3.3</t>
  </si>
  <si>
    <t>Расчетная предпринимательская прибыль гарантирующей организации</t>
  </si>
  <si>
    <t>Корректировка НВВ</t>
  </si>
  <si>
    <t>2.1</t>
  </si>
  <si>
    <t>Отклонение фактически достигнутого объема поданной воды или принятых сточных вод</t>
  </si>
  <si>
    <t>2.2</t>
  </si>
  <si>
    <t>Отклонение фактических значений индекса потребительских цен и других индексов, предусмотренных прогнозом социально-экономического развития Российской Федерации</t>
  </si>
  <si>
    <t>2.3</t>
  </si>
  <si>
    <t>Отклонение фактически достигнутого уровня неподконтрольных расходов</t>
  </si>
  <si>
    <t>2.4</t>
  </si>
  <si>
    <t>Ввод объектов системы водоснабжения и (или) водоотведения в эксплуатацию и изменение утвержденной инвестиционной программы</t>
  </si>
  <si>
    <t>2.5</t>
  </si>
  <si>
    <t>Степень исполнения регулируемой организацией обязательств по созданию и (или) реконструкции объектов концессионного соглашения, по эксплуатации объектов по договору аренды централизованных систем горячего водоснабжения, холодного водоснабжения и (или) водоотведения, отдельных объектов таких систем, находящихся в государственной или муниципальной собственности, по реализации инвестиционной программы, производственной программы при недостижении регулируемой организацией утвержденных плановых значений показателей надежности и качества объектов централизованных систем водоснабжения и (или) водоотведения</t>
  </si>
  <si>
    <t>2.6</t>
  </si>
  <si>
    <t>Изменение доходности долгосрочных государственных обязательств</t>
  </si>
  <si>
    <t>Итого НВВ для расчета тарифа</t>
  </si>
  <si>
    <t>Балансировка НВВ</t>
  </si>
  <si>
    <t>Тариф на водоснабжение (водоотведение)</t>
  </si>
  <si>
    <t>руб. куб. м</t>
  </si>
  <si>
    <t>Объем водоснабжения (водоотведения)</t>
  </si>
  <si>
    <t>тыс.куб. м</t>
  </si>
  <si>
    <t>Темп роста тарифа</t>
  </si>
  <si>
    <t>%</t>
  </si>
  <si>
    <t>исп. Юшкова З.В.8(41545)41-546</t>
  </si>
  <si>
    <t>Предложение тарифа методом индексации п. Оссора</t>
  </si>
</sst>
</file>

<file path=xl/styles.xml><?xml version="1.0" encoding="utf-8"?>
<styleSheet xmlns="http://schemas.openxmlformats.org/spreadsheetml/2006/main">
  <numFmts count="49">
    <numFmt numFmtId="164" formatCode="0.0%"/>
    <numFmt numFmtId="165" formatCode="_-* #,##0.00[$€-1]_-;\-* #,##0.00[$€-1]_-;_-* &quot;-&quot;??[$€-1]_-"/>
    <numFmt numFmtId="166" formatCode="0.0%_);\(0.0%\)"/>
    <numFmt numFmtId="167" formatCode="#,##0_);[Red]\(#,##0\)"/>
    <numFmt numFmtId="168" formatCode="#,##0;\(#,##0\)"/>
    <numFmt numFmtId="169" formatCode="_-* #,##0.00\ _$_-;\-* #,##0.00\ _$_-;_-* &quot;-&quot;??\ _$_-;_-@_-"/>
    <numFmt numFmtId="170" formatCode="#.##0\.00"/>
    <numFmt numFmtId="171" formatCode="#\.00"/>
    <numFmt numFmtId="172" formatCode="\$#\.00"/>
    <numFmt numFmtId="173" formatCode="#\.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_-* #,##0_р_._-;\-* #,##0_р_._-;_-* &quot;-&quot;_р_._-;_-@_-"/>
    <numFmt numFmtId="178" formatCode="_-* #,##0.00_р_._-;\-* #,##0.00_р_._-;_-* &quot;-&quot;??_р_._-;_-@_-"/>
    <numFmt numFmtId="179" formatCode="&quot;$&quot;#,##0_);[Red]\(&quot;$&quot;#,##0\)"/>
    <numFmt numFmtId="180" formatCode="_-* #,##0.00&quot;р.&quot;_-;\-* #,##0.00&quot;р.&quot;_-;_-* &quot;-&quot;??&quot;р.&quot;_-;_-@_-"/>
    <numFmt numFmtId="181" formatCode="#,##0.000[$р.-419];\-#,##0.000[$р.-419]"/>
    <numFmt numFmtId="182" formatCode="_-* #,##0.0\ _$_-;\-* #,##0.0\ _$_-;_-* &quot;-&quot;??\ _$_-;_-@_-"/>
    <numFmt numFmtId="183" formatCode="0.0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&quot; &quot;[$руб.-419];[Red]&quot;-&quot;#,##0.00&quot; &quot;[$руб.-419]"/>
    <numFmt numFmtId="200" formatCode="#,##0.000_ ;\-#,##0.000\ "/>
    <numFmt numFmtId="201" formatCode="#,##0.00_ ;[Red]\-#,##0.00\ "/>
    <numFmt numFmtId="202" formatCode="#,##0.000"/>
    <numFmt numFmtId="203" formatCode="#,##0.00&quot;р.&quot;;\-#,##0.00&quot;р.&quot;"/>
    <numFmt numFmtId="204" formatCode="0.000"/>
    <numFmt numFmtId="205" formatCode="_-* #,##0\ _р_._-;\-* #,##0\ _р_._-;_-* &quot;-&quot;\ _р_._-;_-@_-"/>
    <numFmt numFmtId="206" formatCode="_-* #,##0.00\ _р_._-;\-* #,##0.00\ _р_._-;_-* &quot;-&quot;??\ _р_._-;_-@_-"/>
    <numFmt numFmtId="207" formatCode="_(* #,##0_);_(* \(#,##0\);_(* &quot;-&quot;_);_(@_)"/>
    <numFmt numFmtId="208" formatCode="_-* #,##0_р_._-;\-* #,##0_р_._-;_-* &quot;-&quot;??_р_._-;_-@_-"/>
    <numFmt numFmtId="209" formatCode="#,##0.0"/>
    <numFmt numFmtId="210" formatCode="_-* #,##0\ _$_-;\-* #,##0\ _$_-;_-* &quot;-&quot;\ _$_-;_-@_-"/>
    <numFmt numFmtId="211" formatCode="#,##0.00_ ;\-#,##0.00\ "/>
    <numFmt numFmtId="212" formatCode="%#\.00"/>
  </numFmts>
  <fonts count="1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4">
    <xf numFmtId="0" fontId="0" fillId="0" borderId="0"/>
    <xf numFmtId="0" fontId="6" fillId="0" borderId="0"/>
    <xf numFmtId="0" fontId="15" fillId="0" borderId="0"/>
    <xf numFmtId="165" fontId="15" fillId="0" borderId="0"/>
    <xf numFmtId="0" fontId="16" fillId="0" borderId="0"/>
    <xf numFmtId="0" fontId="17" fillId="0" borderId="0"/>
    <xf numFmtId="164" fontId="18" fillId="0" borderId="0">
      <alignment vertical="top"/>
    </xf>
    <xf numFmtId="164" fontId="19" fillId="0" borderId="0">
      <alignment vertical="top"/>
    </xf>
    <xf numFmtId="166" fontId="19" fillId="6" borderId="0">
      <alignment vertical="top"/>
    </xf>
    <xf numFmtId="164" fontId="19" fillId="7" borderId="0">
      <alignment vertical="top"/>
    </xf>
    <xf numFmtId="40" fontId="20" fillId="0" borderId="0" applyFont="0" applyFill="0" applyBorder="0" applyAlignment="0" applyProtection="0"/>
    <xf numFmtId="0" fontId="21" fillId="0" borderId="0"/>
    <xf numFmtId="0" fontId="16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8" fontId="17" fillId="8" borderId="9">
      <alignment wrapText="1"/>
      <protection locked="0"/>
    </xf>
    <xf numFmtId="0" fontId="15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0" fontId="22" fillId="0" borderId="0"/>
    <xf numFmtId="0" fontId="15" fillId="0" borderId="0"/>
    <xf numFmtId="165" fontId="15" fillId="0" borderId="0"/>
    <xf numFmtId="0" fontId="15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5" fillId="0" borderId="0"/>
    <xf numFmtId="165" fontId="15" fillId="0" borderId="0"/>
    <xf numFmtId="0" fontId="15" fillId="0" borderId="0"/>
    <xf numFmtId="165" fontId="15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5" fontId="16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5" fontId="16" fillId="0" borderId="0"/>
    <xf numFmtId="0" fontId="16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6" fillId="0" borderId="0"/>
    <xf numFmtId="165" fontId="16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6" fillId="0" borderId="0"/>
    <xf numFmtId="0" fontId="16" fillId="0" borderId="0"/>
    <xf numFmtId="165" fontId="16" fillId="0" borderId="0"/>
    <xf numFmtId="169" fontId="6" fillId="0" borderId="0" applyFont="0" applyFill="0" applyBorder="0" applyAlignment="0" applyProtection="0"/>
    <xf numFmtId="170" fontId="23" fillId="0" borderId="0">
      <protection locked="0"/>
    </xf>
    <xf numFmtId="171" fontId="23" fillId="0" borderId="0">
      <protection locked="0"/>
    </xf>
    <xf numFmtId="170" fontId="23" fillId="0" borderId="0">
      <protection locked="0"/>
    </xf>
    <xf numFmtId="171" fontId="23" fillId="0" borderId="0">
      <protection locked="0"/>
    </xf>
    <xf numFmtId="172" fontId="23" fillId="0" borderId="0">
      <protection locked="0"/>
    </xf>
    <xf numFmtId="173" fontId="23" fillId="0" borderId="15">
      <protection locked="0"/>
    </xf>
    <xf numFmtId="173" fontId="24" fillId="0" borderId="0">
      <protection locked="0"/>
    </xf>
    <xf numFmtId="173" fontId="24" fillId="0" borderId="0">
      <protection locked="0"/>
    </xf>
    <xf numFmtId="173" fontId="23" fillId="0" borderId="15">
      <protection locked="0"/>
    </xf>
    <xf numFmtId="0" fontId="25" fillId="9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41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/>
    <xf numFmtId="174" fontId="29" fillId="0" borderId="16">
      <protection locked="0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30" fillId="12" borderId="0" applyNumberFormat="0" applyBorder="0" applyAlignment="0" applyProtection="0"/>
    <xf numFmtId="10" fontId="31" fillId="0" borderId="0" applyNumberFormat="0" applyFill="0" applyBorder="0" applyAlignment="0"/>
    <xf numFmtId="0" fontId="32" fillId="0" borderId="0"/>
    <xf numFmtId="0" fontId="33" fillId="42" borderId="17" applyNumberFormat="0" applyAlignment="0" applyProtection="0"/>
    <xf numFmtId="0" fontId="34" fillId="0" borderId="17" applyNumberFormat="0" applyAlignment="0">
      <protection locked="0"/>
    </xf>
    <xf numFmtId="0" fontId="35" fillId="43" borderId="18" applyNumberFormat="0" applyAlignment="0" applyProtection="0"/>
    <xf numFmtId="0" fontId="36" fillId="0" borderId="7">
      <alignment horizontal="left" vertical="center"/>
    </xf>
    <xf numFmtId="177" fontId="1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178" fontId="17" fillId="0" borderId="0" applyFont="0" applyFill="0" applyBorder="0" applyAlignment="0" applyProtection="0"/>
    <xf numFmtId="3" fontId="17" fillId="0" borderId="0"/>
    <xf numFmtId="174" fontId="38" fillId="44" borderId="16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180" fontId="6" fillId="0" borderId="0" applyFont="0" applyFill="0" applyBorder="0" applyAlignment="0" applyProtection="0"/>
    <xf numFmtId="3" fontId="17" fillId="0" borderId="0"/>
    <xf numFmtId="0" fontId="37" fillId="0" borderId="0" applyFill="0" applyBorder="0" applyProtection="0">
      <alignment vertical="center"/>
    </xf>
    <xf numFmtId="14" fontId="17" fillId="0" borderId="0"/>
    <xf numFmtId="0" fontId="37" fillId="0" borderId="0" applyFont="0" applyFill="0" applyBorder="0" applyAlignment="0" applyProtection="0"/>
    <xf numFmtId="14" fontId="39" fillId="0" borderId="0">
      <alignment vertical="top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7" fillId="0" borderId="19" applyNumberFormat="0" applyFont="0" applyFill="0" applyAlignment="0" applyProtection="0"/>
    <xf numFmtId="0" fontId="40" fillId="0" borderId="0" applyNumberFormat="0" applyFill="0" applyBorder="0" applyAlignment="0" applyProtection="0"/>
    <xf numFmtId="167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65" fontId="39" fillId="0" borderId="0" applyFont="0" applyFill="0" applyBorder="0" applyAlignment="0" applyProtection="0"/>
    <xf numFmtId="37" fontId="17" fillId="0" borderId="0"/>
    <xf numFmtId="0" fontId="26" fillId="0" borderId="0"/>
    <xf numFmtId="0" fontId="42" fillId="0" borderId="0"/>
    <xf numFmtId="0" fontId="43" fillId="0" borderId="0" applyNumberFormat="0" applyFill="0" applyBorder="0" applyAlignment="0" applyProtection="0"/>
    <xf numFmtId="183" fontId="44" fillId="0" borderId="0" applyFill="0" applyBorder="0" applyAlignment="0" applyProtection="0"/>
    <xf numFmtId="183" fontId="18" fillId="0" borderId="0" applyFill="0" applyBorder="0" applyAlignment="0" applyProtection="0"/>
    <xf numFmtId="183" fontId="45" fillId="0" borderId="0" applyFill="0" applyBorder="0" applyAlignment="0" applyProtection="0"/>
    <xf numFmtId="183" fontId="46" fillId="0" borderId="0" applyFill="0" applyBorder="0" applyAlignment="0" applyProtection="0"/>
    <xf numFmtId="183" fontId="47" fillId="0" borderId="0" applyFill="0" applyBorder="0" applyAlignment="0" applyProtection="0"/>
    <xf numFmtId="183" fontId="48" fillId="0" borderId="0" applyFill="0" applyBorder="0" applyAlignment="0" applyProtection="0"/>
    <xf numFmtId="183" fontId="49" fillId="0" borderId="0" applyFill="0" applyBorder="0" applyAlignment="0" applyProtection="0"/>
    <xf numFmtId="2" fontId="17" fillId="0" borderId="0"/>
    <xf numFmtId="0" fontId="5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Fill="0" applyBorder="0" applyProtection="0">
      <alignment horizontal="left"/>
    </xf>
    <xf numFmtId="0" fontId="53" fillId="14" borderId="0" applyNumberFormat="0" applyBorder="0" applyAlignment="0" applyProtection="0"/>
    <xf numFmtId="164" fontId="54" fillId="7" borderId="7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184" fontId="55" fillId="7" borderId="0" applyNumberFormat="0" applyFont="0" applyAlignment="0"/>
    <xf numFmtId="0" fontId="56" fillId="0" borderId="0" applyProtection="0">
      <alignment horizontal="right"/>
    </xf>
    <xf numFmtId="0" fontId="34" fillId="45" borderId="17" applyNumberFormat="0" applyAlignment="0"/>
    <xf numFmtId="0" fontId="57" fillId="0" borderId="0">
      <alignment horizontal="center"/>
    </xf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0" fillId="0" borderId="0" applyNumberFormat="0" applyFill="0" applyBorder="0" applyAlignment="0" applyProtection="0"/>
    <xf numFmtId="2" fontId="61" fillId="46" borderId="0" applyAlignment="0">
      <alignment horizontal="right"/>
      <protection locked="0"/>
    </xf>
    <xf numFmtId="0" fontId="57" fillId="0" borderId="0">
      <alignment horizontal="center" textRotation="90"/>
    </xf>
    <xf numFmtId="167" fontId="62" fillId="0" borderId="0">
      <alignment vertical="top"/>
    </xf>
    <xf numFmtId="38" fontId="62" fillId="0" borderId="0">
      <alignment vertical="top"/>
    </xf>
    <xf numFmtId="38" fontId="62" fillId="0" borderId="0">
      <alignment vertical="top"/>
    </xf>
    <xf numFmtId="0" fontId="63" fillId="0" borderId="0" applyNumberFormat="0" applyFill="0" applyBorder="0" applyAlignment="0" applyProtection="0">
      <alignment vertical="top"/>
      <protection locked="0"/>
    </xf>
    <xf numFmtId="174" fontId="64" fillId="0" borderId="0"/>
    <xf numFmtId="0" fontId="17" fillId="0" borderId="0"/>
    <xf numFmtId="0" fontId="65" fillId="0" borderId="0" applyNumberFormat="0" applyFill="0" applyBorder="0" applyAlignment="0" applyProtection="0">
      <alignment vertical="top"/>
      <protection locked="0"/>
    </xf>
    <xf numFmtId="185" fontId="66" fillId="0" borderId="7">
      <alignment horizontal="center" vertical="center" wrapText="1"/>
    </xf>
    <xf numFmtId="0" fontId="67" fillId="20" borderId="17" applyNumberFormat="0" applyAlignment="0" applyProtection="0"/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167" fontId="19" fillId="0" borderId="0">
      <alignment vertical="top"/>
    </xf>
    <xf numFmtId="167" fontId="19" fillId="6" borderId="0">
      <alignment vertical="top"/>
    </xf>
    <xf numFmtId="38" fontId="19" fillId="6" borderId="0">
      <alignment vertical="top"/>
    </xf>
    <xf numFmtId="38" fontId="19" fillId="6" borderId="0">
      <alignment vertical="top"/>
    </xf>
    <xf numFmtId="38" fontId="19" fillId="0" borderId="0">
      <alignment vertical="top"/>
    </xf>
    <xf numFmtId="186" fontId="19" fillId="7" borderId="0">
      <alignment vertical="top"/>
    </xf>
    <xf numFmtId="38" fontId="19" fillId="0" borderId="0">
      <alignment vertical="top"/>
    </xf>
    <xf numFmtId="0" fontId="69" fillId="0" borderId="23" applyNumberFormat="0" applyFill="0" applyAlignment="0" applyProtection="0"/>
    <xf numFmtId="18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89" fontId="71" fillId="0" borderId="7">
      <alignment horizontal="right"/>
      <protection locked="0"/>
    </xf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6" fillId="0" borderId="24" applyFont="0" applyBorder="0">
      <alignment horizontal="center" vertical="center"/>
    </xf>
    <xf numFmtId="0" fontId="72" fillId="47" borderId="0" applyNumberFormat="0" applyBorder="0" applyAlignment="0" applyProtection="0"/>
    <xf numFmtId="0" fontId="25" fillId="0" borderId="25"/>
    <xf numFmtId="0" fontId="73" fillId="0" borderId="0" applyNumberFormat="0" applyFill="0" applyBorder="0" applyAlignment="0" applyProtection="0"/>
    <xf numFmtId="192" fontId="6" fillId="0" borderId="0"/>
    <xf numFmtId="0" fontId="73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alignment horizontal="right"/>
    </xf>
    <xf numFmtId="0" fontId="6" fillId="0" borderId="0"/>
    <xf numFmtId="0" fontId="75" fillId="0" borderId="0"/>
    <xf numFmtId="0" fontId="37" fillId="0" borderId="0" applyFill="0" applyBorder="0" applyProtection="0">
      <alignment vertical="center"/>
    </xf>
    <xf numFmtId="0" fontId="76" fillId="0" borderId="0"/>
    <xf numFmtId="0" fontId="17" fillId="0" borderId="0"/>
    <xf numFmtId="0" fontId="15" fillId="0" borderId="0"/>
    <xf numFmtId="0" fontId="26" fillId="48" borderId="26" applyNumberFormat="0" applyAlignment="0" applyProtection="0"/>
    <xf numFmtId="193" fontId="6" fillId="0" borderId="0" applyFont="0" applyAlignment="0">
      <alignment horizontal="center"/>
    </xf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54" fillId="0" borderId="0"/>
    <xf numFmtId="196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0" fontId="77" fillId="42" borderId="27" applyNumberFormat="0" applyAlignment="0" applyProtection="0"/>
    <xf numFmtId="1" fontId="78" fillId="0" borderId="0" applyProtection="0">
      <alignment horizontal="right" vertical="center"/>
    </xf>
    <xf numFmtId="49" fontId="79" fillId="0" borderId="10" applyFill="0" applyProtection="0">
      <alignment vertical="center"/>
    </xf>
    <xf numFmtId="9" fontId="17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80" fillId="8" borderId="28"/>
    <xf numFmtId="37" fontId="80" fillId="8" borderId="28"/>
    <xf numFmtId="0" fontId="81" fillId="0" borderId="0" applyNumberFormat="0">
      <alignment horizontal="left"/>
    </xf>
    <xf numFmtId="198" fontId="82" fillId="0" borderId="29" applyBorder="0">
      <alignment horizontal="right"/>
      <protection locked="0"/>
    </xf>
    <xf numFmtId="49" fontId="83" fillId="0" borderId="7" applyNumberFormat="0">
      <alignment horizontal="left" vertical="center"/>
    </xf>
    <xf numFmtId="0" fontId="84" fillId="0" borderId="0"/>
    <xf numFmtId="199" fontId="84" fillId="0" borderId="0"/>
    <xf numFmtId="0" fontId="85" fillId="0" borderId="30">
      <alignment vertical="center"/>
    </xf>
    <xf numFmtId="4" fontId="86" fillId="8" borderId="27" applyNumberFormat="0" applyProtection="0">
      <alignment vertical="center"/>
    </xf>
    <xf numFmtId="4" fontId="87" fillId="8" borderId="27" applyNumberFormat="0" applyProtection="0">
      <alignment vertical="center"/>
    </xf>
    <xf numFmtId="4" fontId="86" fillId="8" borderId="27" applyNumberFormat="0" applyProtection="0">
      <alignment horizontal="left" vertical="center" indent="1"/>
    </xf>
    <xf numFmtId="4" fontId="86" fillId="8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4" fontId="86" fillId="50" borderId="27" applyNumberFormat="0" applyProtection="0">
      <alignment horizontal="right" vertical="center"/>
    </xf>
    <xf numFmtId="4" fontId="86" fillId="51" borderId="27" applyNumberFormat="0" applyProtection="0">
      <alignment horizontal="right" vertical="center"/>
    </xf>
    <xf numFmtId="4" fontId="86" fillId="52" borderId="27" applyNumberFormat="0" applyProtection="0">
      <alignment horizontal="right" vertical="center"/>
    </xf>
    <xf numFmtId="4" fontId="86" fillId="53" borderId="27" applyNumberFormat="0" applyProtection="0">
      <alignment horizontal="right" vertical="center"/>
    </xf>
    <xf numFmtId="4" fontId="86" fillId="54" borderId="27" applyNumberFormat="0" applyProtection="0">
      <alignment horizontal="right" vertical="center"/>
    </xf>
    <xf numFmtId="4" fontId="86" fillId="55" borderId="27" applyNumberFormat="0" applyProtection="0">
      <alignment horizontal="right" vertical="center"/>
    </xf>
    <xf numFmtId="4" fontId="86" fillId="56" borderId="27" applyNumberFormat="0" applyProtection="0">
      <alignment horizontal="right" vertical="center"/>
    </xf>
    <xf numFmtId="4" fontId="86" fillId="57" borderId="27" applyNumberFormat="0" applyProtection="0">
      <alignment horizontal="right" vertical="center"/>
    </xf>
    <xf numFmtId="4" fontId="86" fillId="58" borderId="27" applyNumberFormat="0" applyProtection="0">
      <alignment horizontal="right" vertical="center"/>
    </xf>
    <xf numFmtId="4" fontId="88" fillId="59" borderId="27" applyNumberFormat="0" applyProtection="0">
      <alignment horizontal="left" vertical="center" indent="1"/>
    </xf>
    <xf numFmtId="4" fontId="86" fillId="60" borderId="31" applyNumberFormat="0" applyProtection="0">
      <alignment horizontal="left" vertical="center" indent="1"/>
    </xf>
    <xf numFmtId="4" fontId="89" fillId="61" borderId="0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4" fontId="90" fillId="60" borderId="27" applyNumberFormat="0" applyProtection="0">
      <alignment horizontal="left" vertical="center" indent="1"/>
    </xf>
    <xf numFmtId="4" fontId="90" fillId="62" borderId="27" applyNumberFormat="0" applyProtection="0">
      <alignment horizontal="left" vertical="center" indent="1"/>
    </xf>
    <xf numFmtId="0" fontId="17" fillId="62" borderId="27" applyNumberFormat="0" applyProtection="0">
      <alignment horizontal="left" vertical="center" indent="1"/>
    </xf>
    <xf numFmtId="0" fontId="17" fillId="62" borderId="27" applyNumberFormat="0" applyProtection="0">
      <alignment horizontal="left" vertical="center" indent="1"/>
    </xf>
    <xf numFmtId="0" fontId="17" fillId="63" borderId="27" applyNumberFormat="0" applyProtection="0">
      <alignment horizontal="left" vertical="center" indent="1"/>
    </xf>
    <xf numFmtId="0" fontId="17" fillId="63" borderId="27" applyNumberFormat="0" applyProtection="0">
      <alignment horizontal="left" vertical="center" indent="1"/>
    </xf>
    <xf numFmtId="0" fontId="17" fillId="6" borderId="27" applyNumberFormat="0" applyProtection="0">
      <alignment horizontal="left" vertical="center" indent="1"/>
    </xf>
    <xf numFmtId="0" fontId="17" fillId="6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0" fontId="6" fillId="0" borderId="0"/>
    <xf numFmtId="4" fontId="86" fillId="64" borderId="27" applyNumberFormat="0" applyProtection="0">
      <alignment vertical="center"/>
    </xf>
    <xf numFmtId="4" fontId="87" fillId="64" borderId="27" applyNumberFormat="0" applyProtection="0">
      <alignment vertical="center"/>
    </xf>
    <xf numFmtId="4" fontId="86" fillId="64" borderId="27" applyNumberFormat="0" applyProtection="0">
      <alignment horizontal="left" vertical="center" indent="1"/>
    </xf>
    <xf numFmtId="4" fontId="86" fillId="64" borderId="27" applyNumberFormat="0" applyProtection="0">
      <alignment horizontal="left" vertical="center" indent="1"/>
    </xf>
    <xf numFmtId="4" fontId="86" fillId="60" borderId="27" applyNumberFormat="0" applyProtection="0">
      <alignment horizontal="right" vertical="center"/>
    </xf>
    <xf numFmtId="4" fontId="87" fillId="60" borderId="27" applyNumberFormat="0" applyProtection="0">
      <alignment horizontal="right" vertical="center"/>
    </xf>
    <xf numFmtId="0" fontId="17" fillId="49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0" fontId="91" fillId="0" borderId="0"/>
    <xf numFmtId="4" fontId="92" fillId="60" borderId="27" applyNumberFormat="0" applyProtection="0">
      <alignment horizontal="right" vertical="center"/>
    </xf>
    <xf numFmtId="0" fontId="93" fillId="0" borderId="0">
      <alignment horizontal="left" vertical="center" wrapText="1"/>
    </xf>
    <xf numFmtId="0" fontId="17" fillId="0" borderId="0"/>
    <xf numFmtId="0" fontId="15" fillId="0" borderId="0"/>
    <xf numFmtId="0" fontId="94" fillId="0" borderId="0" applyBorder="0" applyProtection="0">
      <alignment vertical="center"/>
    </xf>
    <xf numFmtId="0" fontId="94" fillId="0" borderId="10" applyBorder="0" applyProtection="0">
      <alignment horizontal="right" vertical="center"/>
    </xf>
    <xf numFmtId="0" fontId="95" fillId="65" borderId="0" applyBorder="0" applyProtection="0">
      <alignment horizontal="centerContinuous" vertical="center"/>
    </xf>
    <xf numFmtId="0" fontId="95" fillId="66" borderId="10" applyBorder="0" applyProtection="0">
      <alignment horizontal="centerContinuous" vertical="center"/>
    </xf>
    <xf numFmtId="0" fontId="96" fillId="0" borderId="0"/>
    <xf numFmtId="167" fontId="97" fillId="67" borderId="0">
      <alignment horizontal="right" vertical="top"/>
    </xf>
    <xf numFmtId="38" fontId="97" fillId="67" borderId="0">
      <alignment horizontal="right" vertical="top"/>
    </xf>
    <xf numFmtId="38" fontId="97" fillId="67" borderId="0">
      <alignment horizontal="right" vertical="top"/>
    </xf>
    <xf numFmtId="0" fontId="76" fillId="0" borderId="0"/>
    <xf numFmtId="0" fontId="98" fillId="0" borderId="0" applyFill="0" applyBorder="0" applyProtection="0">
      <alignment horizontal="left"/>
    </xf>
    <xf numFmtId="0" fontId="52" fillId="0" borderId="32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0" applyBorder="0" applyProtection="0"/>
    <xf numFmtId="0" fontId="100" fillId="0" borderId="0"/>
    <xf numFmtId="0" fontId="101" fillId="0" borderId="32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63" borderId="33" applyNumberFormat="0">
      <alignment horizontal="center" vertical="center"/>
    </xf>
    <xf numFmtId="0" fontId="106" fillId="0" borderId="34" applyNumberFormat="0" applyFill="0" applyAlignment="0" applyProtection="0"/>
    <xf numFmtId="0" fontId="107" fillId="0" borderId="19" applyFill="0" applyBorder="0" applyProtection="0">
      <alignment vertical="center"/>
    </xf>
    <xf numFmtId="0" fontId="108" fillId="0" borderId="0">
      <alignment horizontal="fill"/>
    </xf>
    <xf numFmtId="0" fontId="54" fillId="0" borderId="0"/>
    <xf numFmtId="0" fontId="109" fillId="0" borderId="0" applyNumberFormat="0" applyFill="0" applyBorder="0" applyAlignment="0" applyProtection="0"/>
    <xf numFmtId="0" fontId="110" fillId="0" borderId="10" applyBorder="0" applyProtection="0">
      <alignment horizontal="right"/>
    </xf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174" fontId="29" fillId="0" borderId="16">
      <protection locked="0"/>
    </xf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3" fontId="111" fillId="0" borderId="0">
      <alignment horizontal="center" vertical="center" textRotation="90" wrapText="1"/>
    </xf>
    <xf numFmtId="200" fontId="29" fillId="0" borderId="7">
      <alignment vertical="top" wrapText="1"/>
    </xf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201" fontId="115" fillId="0" borderId="7">
      <alignment vertical="top" wrapText="1"/>
    </xf>
    <xf numFmtId="4" fontId="116" fillId="0" borderId="7">
      <alignment horizontal="left" vertical="center"/>
    </xf>
    <xf numFmtId="4" fontId="116" fillId="0" borderId="7"/>
    <xf numFmtId="4" fontId="116" fillId="72" borderId="7"/>
    <xf numFmtId="4" fontId="116" fillId="73" borderId="7"/>
    <xf numFmtId="4" fontId="117" fillId="74" borderId="7"/>
    <xf numFmtId="4" fontId="118" fillId="6" borderId="7"/>
    <xf numFmtId="4" fontId="119" fillId="0" borderId="7">
      <alignment horizontal="center" wrapText="1"/>
    </xf>
    <xf numFmtId="201" fontId="116" fillId="0" borderId="7"/>
    <xf numFmtId="201" fontId="115" fillId="0" borderId="7">
      <alignment horizontal="center" vertical="center" wrapText="1"/>
    </xf>
    <xf numFmtId="201" fontId="115" fillId="0" borderId="7">
      <alignment vertical="top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120" fillId="0" borderId="0" applyBorder="0">
      <alignment horizontal="center" vertical="center" wrapText="1"/>
    </xf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35" applyBorder="0">
      <alignment horizontal="center" vertical="center" wrapText="1"/>
    </xf>
    <xf numFmtId="174" fontId="38" fillId="44" borderId="16"/>
    <xf numFmtId="4" fontId="124" fillId="8" borderId="7" applyBorder="0">
      <alignment horizontal="right"/>
    </xf>
    <xf numFmtId="49" fontId="125" fillId="0" borderId="0" applyBorder="0">
      <alignment vertical="center"/>
    </xf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3" fontId="38" fillId="0" borderId="7" applyBorder="0">
      <alignment vertical="center"/>
    </xf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6" fillId="0" borderId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165" fontId="73" fillId="7" borderId="0" applyFill="0">
      <alignment wrapText="1"/>
    </xf>
    <xf numFmtId="0" fontId="122" fillId="0" borderId="0">
      <alignment horizontal="center" vertical="top" wrapText="1"/>
    </xf>
    <xf numFmtId="0" fontId="126" fillId="0" borderId="0">
      <alignment horizontal="centerContinuous" vertical="center" wrapText="1"/>
    </xf>
    <xf numFmtId="165" fontId="122" fillId="0" borderId="0">
      <alignment horizontal="center" vertical="top" wrapText="1"/>
    </xf>
    <xf numFmtId="202" fontId="127" fillId="7" borderId="7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03" fontId="128" fillId="0" borderId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49" fontId="111" fillId="0" borderId="7">
      <alignment horizontal="right" vertical="top" wrapText="1"/>
    </xf>
    <xf numFmtId="183" fontId="129" fillId="0" borderId="0">
      <alignment horizontal="right" vertical="top" wrapText="1"/>
    </xf>
    <xf numFmtId="0" fontId="17" fillId="0" borderId="0"/>
    <xf numFmtId="0" fontId="17" fillId="0" borderId="0"/>
    <xf numFmtId="0" fontId="17" fillId="0" borderId="0"/>
    <xf numFmtId="0" fontId="130" fillId="0" borderId="0"/>
    <xf numFmtId="0" fontId="26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8" fillId="0" borderId="0"/>
    <xf numFmtId="0" fontId="17" fillId="0" borderId="0"/>
    <xf numFmtId="0" fontId="132" fillId="0" borderId="0"/>
    <xf numFmtId="0" fontId="54" fillId="0" borderId="0"/>
    <xf numFmtId="0" fontId="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131" fillId="0" borderId="0"/>
    <xf numFmtId="0" fontId="26" fillId="0" borderId="0"/>
    <xf numFmtId="0" fontId="6" fillId="0" borderId="0"/>
    <xf numFmtId="0" fontId="132" fillId="0" borderId="0"/>
    <xf numFmtId="0" fontId="132" fillId="0" borderId="0"/>
    <xf numFmtId="0" fontId="26" fillId="0" borderId="0"/>
    <xf numFmtId="0" fontId="6" fillId="0" borderId="0"/>
    <xf numFmtId="0" fontId="26" fillId="0" borderId="0"/>
    <xf numFmtId="0" fontId="17" fillId="0" borderId="0" applyNumberFormat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17" fillId="0" borderId="0" applyNumberFormat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1" fillId="0" borderId="0"/>
    <xf numFmtId="0" fontId="1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32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165" fontId="26" fillId="0" borderId="0"/>
    <xf numFmtId="0" fontId="1" fillId="0" borderId="0"/>
    <xf numFmtId="0" fontId="1" fillId="0" borderId="0"/>
    <xf numFmtId="0" fontId="1" fillId="0" borderId="0"/>
    <xf numFmtId="49" fontId="124" fillId="0" borderId="0" applyBorder="0">
      <alignment vertical="top"/>
    </xf>
    <xf numFmtId="0" fontId="18" fillId="0" borderId="0">
      <alignment horizontal="left"/>
    </xf>
    <xf numFmtId="0" fontId="131" fillId="0" borderId="0"/>
    <xf numFmtId="0" fontId="26" fillId="0" borderId="0"/>
    <xf numFmtId="0" fontId="29" fillId="0" borderId="0"/>
    <xf numFmtId="0" fontId="133" fillId="0" borderId="0"/>
    <xf numFmtId="0" fontId="17" fillId="0" borderId="0"/>
    <xf numFmtId="0" fontId="17" fillId="0" borderId="0"/>
    <xf numFmtId="0" fontId="17" fillId="0" borderId="0"/>
    <xf numFmtId="1" fontId="134" fillId="0" borderId="7">
      <alignment horizontal="left" vertical="center"/>
    </xf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1" fontId="135" fillId="0" borderId="7">
      <alignment vertical="top"/>
    </xf>
    <xf numFmtId="183" fontId="136" fillId="8" borderId="28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49" fontId="117" fillId="0" borderId="9">
      <alignment horizontal="left" vertical="center"/>
    </xf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4" fontId="138" fillId="0" borderId="7"/>
    <xf numFmtId="0" fontId="6" fillId="0" borderId="7" applyNumberFormat="0" applyFont="0" applyFill="0" applyAlignment="0" applyProtection="0"/>
    <xf numFmtId="3" fontId="139" fillId="78" borderId="9">
      <alignment horizontal="justify" vertical="center"/>
    </xf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15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5" fontId="15" fillId="0" borderId="0"/>
    <xf numFmtId="49" fontId="129" fillId="0" borderId="0"/>
    <xf numFmtId="49" fontId="140" fillId="0" borderId="0">
      <alignment vertical="top"/>
    </xf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07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178" fontId="132" fillId="0" borderId="0" applyFont="0" applyFill="0" applyBorder="0" applyAlignment="0" applyProtection="0"/>
    <xf numFmtId="183" fontId="17" fillId="0" borderId="0" applyFont="0" applyFill="0" applyBorder="0" applyAlignment="0" applyProtection="0"/>
    <xf numFmtId="209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8" fontId="26" fillId="0" borderId="0" applyFont="0" applyFill="0" applyBorder="0" applyAlignment="0" applyProtection="0"/>
    <xf numFmtId="202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26" fillId="0" borderId="0" applyFont="0" applyFill="0" applyBorder="0" applyAlignment="0" applyProtection="0"/>
    <xf numFmtId="208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204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208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10" fontId="6" fillId="0" borderId="0" applyFont="0" applyFill="0" applyBorder="0" applyAlignment="0" applyProtection="0"/>
    <xf numFmtId="4" fontId="124" fillId="7" borderId="0" applyBorder="0">
      <alignment horizontal="right"/>
    </xf>
    <xf numFmtId="4" fontId="124" fillId="7" borderId="0" applyBorder="0">
      <alignment horizontal="right"/>
    </xf>
    <xf numFmtId="4" fontId="124" fillId="7" borderId="0" applyBorder="0">
      <alignment horizontal="right"/>
    </xf>
    <xf numFmtId="4" fontId="124" fillId="79" borderId="36" applyBorder="0">
      <alignment horizontal="right"/>
    </xf>
    <xf numFmtId="4" fontId="124" fillId="7" borderId="7" applyFont="0" applyBorder="0">
      <alignment horizontal="right"/>
    </xf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211" fontId="29" fillId="0" borderId="9">
      <alignment vertical="top" wrapText="1"/>
    </xf>
    <xf numFmtId="209" fontId="6" fillId="0" borderId="7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2" fontId="23" fillId="0" borderId="0">
      <protection locked="0"/>
    </xf>
    <xf numFmtId="49" fontId="115" fillId="0" borderId="7">
      <alignment horizontal="center" vertical="center" wrapText="1"/>
    </xf>
    <xf numFmtId="0" fontId="29" fillId="0" borderId="7" applyBorder="0">
      <alignment horizontal="center" vertical="center" wrapText="1"/>
    </xf>
    <xf numFmtId="49" fontId="93" fillId="0" borderId="7" applyNumberFormat="0" applyFill="0" applyAlignment="0" applyProtection="0"/>
    <xf numFmtId="202" fontId="6" fillId="0" borderId="0"/>
    <xf numFmtId="0" fontId="17" fillId="0" borderId="0"/>
  </cellStyleXfs>
  <cellXfs count="81">
    <xf numFmtId="0" fontId="0" fillId="0" borderId="0" xfId="0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7" fillId="0" borderId="0" xfId="1" applyFont="1" applyFill="1"/>
    <xf numFmtId="0" fontId="2" fillId="2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2" xfId="0" applyFont="1" applyBorder="1" applyAlignment="1"/>
    <xf numFmtId="0" fontId="3" fillId="0" borderId="7" xfId="0" applyFont="1" applyFill="1" applyBorder="1"/>
    <xf numFmtId="0" fontId="2" fillId="2" borderId="10" xfId="0" applyFont="1" applyFill="1" applyBorder="1" applyAlignment="1">
      <alignment vertical="center"/>
    </xf>
    <xf numFmtId="0" fontId="2" fillId="0" borderId="10" xfId="0" applyFont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/>
    <xf numFmtId="0" fontId="10" fillId="0" borderId="7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8" fillId="3" borderId="7" xfId="0" applyNumberFormat="1" applyFont="1" applyFill="1" applyBorder="1"/>
    <xf numFmtId="2" fontId="8" fillId="0" borderId="7" xfId="0" applyNumberFormat="1" applyFont="1" applyFill="1" applyBorder="1"/>
    <xf numFmtId="4" fontId="3" fillId="0" borderId="7" xfId="0" applyNumberFormat="1" applyFont="1" applyFill="1" applyBorder="1"/>
    <xf numFmtId="4" fontId="3" fillId="3" borderId="7" xfId="0" applyNumberFormat="1" applyFont="1" applyFill="1" applyBorder="1"/>
    <xf numFmtId="0" fontId="11" fillId="0" borderId="7" xfId="0" applyFont="1" applyFill="1" applyBorder="1" applyAlignment="1">
      <alignment horizontal="left" vertical="center"/>
    </xf>
    <xf numFmtId="4" fontId="8" fillId="3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2" fontId="8" fillId="3" borderId="7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/>
    </xf>
    <xf numFmtId="2" fontId="8" fillId="3" borderId="7" xfId="0" applyNumberFormat="1" applyFont="1" applyFill="1" applyBorder="1"/>
    <xf numFmtId="0" fontId="3" fillId="3" borderId="7" xfId="0" applyFont="1" applyFill="1" applyBorder="1"/>
    <xf numFmtId="2" fontId="8" fillId="3" borderId="7" xfId="0" applyNumberFormat="1" applyFont="1" applyFill="1" applyBorder="1" applyAlignment="1">
      <alignment horizontal="right" vertical="center"/>
    </xf>
    <xf numFmtId="4" fontId="8" fillId="4" borderId="7" xfId="0" applyNumberFormat="1" applyFont="1" applyFill="1" applyBorder="1"/>
    <xf numFmtId="0" fontId="8" fillId="4" borderId="7" xfId="0" applyFont="1" applyFill="1" applyBorder="1"/>
    <xf numFmtId="0" fontId="12" fillId="0" borderId="14" xfId="0" applyFont="1" applyFill="1" applyBorder="1" applyAlignment="1">
      <alignment horizontal="justify" vertical="top" wrapText="1"/>
    </xf>
    <xf numFmtId="3" fontId="8" fillId="3" borderId="7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/>
    <xf numFmtId="0" fontId="0" fillId="2" borderId="0" xfId="0" applyFill="1"/>
    <xf numFmtId="4" fontId="0" fillId="0" borderId="0" xfId="0" applyNumberFormat="1" applyFill="1"/>
    <xf numFmtId="0" fontId="13" fillId="0" borderId="0" xfId="1" applyFont="1" applyFill="1"/>
    <xf numFmtId="0" fontId="13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2034">
    <cellStyle name=" 1" xfId="2"/>
    <cellStyle name=" 1 2" xfId="3"/>
    <cellStyle name=" 1_Stage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UPDATE.OREP.KU.2011.MONTHLY.02.TO.1.2" xfId="18"/>
    <cellStyle name="_Model_RAB Мой_46EE.2011(v1.0)" xfId="19"/>
    <cellStyle name="_Model_RAB Мой_46EE.2011(v1.0)_46TE.2011(v1.0)" xfId="20"/>
    <cellStyle name="_Model_RAB Мой_46EE.2011(v1.0)_INDEX.STATION.2012(v1.0)_" xfId="21"/>
    <cellStyle name="_Model_RAB Мой_46EE.2011(v1.0)_INDEX.STATION.2012(v2.0)" xfId="22"/>
    <cellStyle name="_Model_RAB Мой_46EE.2011(v1.0)_INDEX.STATION.2012(v2.1)" xfId="23"/>
    <cellStyle name="_Model_RAB Мой_46EE.2011(v1.0)_TEPLO.PREDEL.2012.M(v1.1)_test" xfId="24"/>
    <cellStyle name="_Model_RAB Мой_46EE.2011(v1.2)" xfId="25"/>
    <cellStyle name="_Model_RAB Мой_46EP.2012(v0.1)" xfId="26"/>
    <cellStyle name="_Model_RAB Мой_46TE.2011(v1.0)" xfId="27"/>
    <cellStyle name="_Model_RAB Мой_ARMRAZR" xfId="28"/>
    <cellStyle name="_Model_RAB Мой_BALANCE.WARM.2010.FACT(v1.0)" xfId="29"/>
    <cellStyle name="_Model_RAB Мой_BALANCE.WARM.2010.PLAN" xfId="30"/>
    <cellStyle name="_Model_RAB Мой_BALANCE.WARM.2011YEAR(v0.7)" xfId="31"/>
    <cellStyle name="_Model_RAB Мой_BALANCE.WARM.2011YEAR.NEW.UPDATE.SCHEME" xfId="32"/>
    <cellStyle name="_Model_RAB Мой_EE.2REK.P2011.4.78(v0.3)" xfId="33"/>
    <cellStyle name="_Model_RAB Мой_FORM910.2012(v1.1)" xfId="34"/>
    <cellStyle name="_Model_RAB Мой_INVEST.EE.PLAN.4.78(v0.1)" xfId="35"/>
    <cellStyle name="_Model_RAB Мой_INVEST.EE.PLAN.4.78(v0.3)" xfId="36"/>
    <cellStyle name="_Model_RAB Мой_INVEST.EE.PLAN.4.78(v1.0)" xfId="37"/>
    <cellStyle name="_Model_RAB Мой_INVEST.PLAN.4.78(v0.1)" xfId="38"/>
    <cellStyle name="_Model_RAB Мой_INVEST.WARM.PLAN.4.78(v0.1)" xfId="39"/>
    <cellStyle name="_Model_RAB Мой_INVEST_WARM_PLAN" xfId="40"/>
    <cellStyle name="_Model_RAB Мой_NADB.JNVLS.APTEKA.2011(v1.3.3)" xfId="41"/>
    <cellStyle name="_Model_RAB Мой_NADB.JNVLS.APTEKA.2011(v1.3.3)_46TE.2011(v1.0)" xfId="42"/>
    <cellStyle name="_Model_RAB Мой_NADB.JNVLS.APTEKA.2011(v1.3.3)_INDEX.STATION.2012(v1.0)_" xfId="43"/>
    <cellStyle name="_Model_RAB Мой_NADB.JNVLS.APTEKA.2011(v1.3.3)_INDEX.STATION.2012(v2.0)" xfId="44"/>
    <cellStyle name="_Model_RAB Мой_NADB.JNVLS.APTEKA.2011(v1.3.3)_INDEX.STATION.2012(v2.1)" xfId="45"/>
    <cellStyle name="_Model_RAB Мой_NADB.JNVLS.APTEKA.2011(v1.3.3)_TEPLO.PREDEL.2012.M(v1.1)_test" xfId="46"/>
    <cellStyle name="_Model_RAB Мой_NADB.JNVLS.APTEKA.2011(v1.3.4)" xfId="47"/>
    <cellStyle name="_Model_RAB Мой_NADB.JNVLS.APTEKA.2011(v1.3.4)_46TE.2011(v1.0)" xfId="48"/>
    <cellStyle name="_Model_RAB Мой_NADB.JNVLS.APTEKA.2011(v1.3.4)_INDEX.STATION.2012(v1.0)_" xfId="49"/>
    <cellStyle name="_Model_RAB Мой_NADB.JNVLS.APTEKA.2011(v1.3.4)_INDEX.STATION.2012(v2.0)" xfId="50"/>
    <cellStyle name="_Model_RAB Мой_NADB.JNVLS.APTEKA.2011(v1.3.4)_INDEX.STATION.2012(v2.1)" xfId="51"/>
    <cellStyle name="_Model_RAB Мой_NADB.JNVLS.APTEKA.2011(v1.3.4)_TEPLO.PREDEL.2012.M(v1.1)_test" xfId="52"/>
    <cellStyle name="_Model_RAB Мой_PASSPORT.TEPLO.PROIZV(v2.1)" xfId="53"/>
    <cellStyle name="_Model_RAB Мой_PR.PROG.WARM.NOTCOMBI.2012.2.16_v1.4(04.04.11) " xfId="54"/>
    <cellStyle name="_Model_RAB Мой_PREDEL.JKH.UTV.2011(v1.0.1)" xfId="55"/>
    <cellStyle name="_Model_RAB Мой_PREDEL.JKH.UTV.2011(v1.0.1)_46TE.2011(v1.0)" xfId="56"/>
    <cellStyle name="_Model_RAB Мой_PREDEL.JKH.UTV.2011(v1.0.1)_INDEX.STATION.2012(v1.0)_" xfId="57"/>
    <cellStyle name="_Model_RAB Мой_PREDEL.JKH.UTV.2011(v1.0.1)_INDEX.STATION.2012(v2.0)" xfId="58"/>
    <cellStyle name="_Model_RAB Мой_PREDEL.JKH.UTV.2011(v1.0.1)_INDEX.STATION.2012(v2.1)" xfId="59"/>
    <cellStyle name="_Model_RAB Мой_PREDEL.JKH.UTV.2011(v1.0.1)_TEPLO.PREDEL.2012.M(v1.1)_test" xfId="60"/>
    <cellStyle name="_Model_RAB Мой_PREDEL.JKH.UTV.2011(v1.1)" xfId="61"/>
    <cellStyle name="_Model_RAB Мой_REP.BLR.2012(v1.0)" xfId="62"/>
    <cellStyle name="_Model_RAB Мой_TEPLO.PREDEL.2012.M(v1.1)" xfId="63"/>
    <cellStyle name="_Model_RAB Мой_TEST.TEMPLATE" xfId="64"/>
    <cellStyle name="_Model_RAB Мой_UPDATE.46EE.2011.TO.1.1" xfId="65"/>
    <cellStyle name="_Model_RAB Мой_UPDATE.46TE.2011.TO.1.1" xfId="66"/>
    <cellStyle name="_Model_RAB Мой_UPDATE.46TE.2011.TO.1.2" xfId="67"/>
    <cellStyle name="_Model_RAB Мой_UPDATE.BALANCE.WARM.2011YEAR.TO.1.1" xfId="68"/>
    <cellStyle name="_Model_RAB Мой_UPDATE.BALANCE.WARM.2011YEAR.TO.1.1_46TE.2011(v1.0)" xfId="69"/>
    <cellStyle name="_Model_RAB Мой_UPDATE.BALANCE.WARM.2011YEAR.TO.1.1_INDEX.STATION.2012(v1.0)_" xfId="70"/>
    <cellStyle name="_Model_RAB Мой_UPDATE.BALANCE.WARM.2011YEAR.TO.1.1_INDEX.STATION.2012(v2.0)" xfId="71"/>
    <cellStyle name="_Model_RAB Мой_UPDATE.BALANCE.WARM.2011YEAR.TO.1.1_INDEX.STATION.2012(v2.1)" xfId="72"/>
    <cellStyle name="_Model_RAB Мой_UPDATE.BALANCE.WARM.2011YEAR.TO.1.1_OREP.KU.2011.MONTHLY.02(v1.1)" xfId="73"/>
    <cellStyle name="_Model_RAB Мой_UPDATE.BALANCE.WARM.2011YEAR.TO.1.1_TEPLO.PREDEL.2012.M(v1.1)_test" xfId="74"/>
    <cellStyle name="_Model_RAB Мой_UPDATE.NADB.JNVLS.APTEKA.2011.TO.1.3.4" xfId="75"/>
    <cellStyle name="_Model_RAB Мой_Книга2_PR.PROG.WARM.NOTCOMBI.2012.2.16_v1.4(04.04.11) " xfId="76"/>
    <cellStyle name="_Model_RAB_MRSK_svod" xfId="77"/>
    <cellStyle name="_Model_RAB_MRSK_svod 2" xfId="78"/>
    <cellStyle name="_Model_RAB_MRSK_svod 2_OREP.KU.2011.MONTHLY.02(v0.1)" xfId="79"/>
    <cellStyle name="_Model_RAB_MRSK_svod 2_OREP.KU.2011.MONTHLY.02(v0.4)" xfId="80"/>
    <cellStyle name="_Model_RAB_MRSK_svod 2_OREP.KU.2011.MONTHLY.11(v1.4)" xfId="81"/>
    <cellStyle name="_Model_RAB_MRSK_svod 2_UPDATE.OREP.KU.2011.MONTHLY.02.TO.1.2" xfId="82"/>
    <cellStyle name="_Model_RAB_MRSK_svod_46EE.2011(v1.0)" xfId="83"/>
    <cellStyle name="_Model_RAB_MRSK_svod_46EE.2011(v1.0)_46TE.2011(v1.0)" xfId="84"/>
    <cellStyle name="_Model_RAB_MRSK_svod_46EE.2011(v1.0)_INDEX.STATION.2012(v1.0)_" xfId="85"/>
    <cellStyle name="_Model_RAB_MRSK_svod_46EE.2011(v1.0)_INDEX.STATION.2012(v2.0)" xfId="86"/>
    <cellStyle name="_Model_RAB_MRSK_svod_46EE.2011(v1.0)_INDEX.STATION.2012(v2.1)" xfId="87"/>
    <cellStyle name="_Model_RAB_MRSK_svod_46EE.2011(v1.0)_TEPLO.PREDEL.2012.M(v1.1)_test" xfId="88"/>
    <cellStyle name="_Model_RAB_MRSK_svod_46EE.2011(v1.2)" xfId="89"/>
    <cellStyle name="_Model_RAB_MRSK_svod_46EP.2012(v0.1)" xfId="90"/>
    <cellStyle name="_Model_RAB_MRSK_svod_46TE.2011(v1.0)" xfId="91"/>
    <cellStyle name="_Model_RAB_MRSK_svod_ARMRAZR" xfId="92"/>
    <cellStyle name="_Model_RAB_MRSK_svod_BALANCE.WARM.2010.FACT(v1.0)" xfId="93"/>
    <cellStyle name="_Model_RAB_MRSK_svod_BALANCE.WARM.2010.PLAN" xfId="94"/>
    <cellStyle name="_Model_RAB_MRSK_svod_BALANCE.WARM.2011YEAR(v0.7)" xfId="95"/>
    <cellStyle name="_Model_RAB_MRSK_svod_BALANCE.WARM.2011YEAR.NEW.UPDATE.SCHEME" xfId="96"/>
    <cellStyle name="_Model_RAB_MRSK_svod_EE.2REK.P2011.4.78(v0.3)" xfId="97"/>
    <cellStyle name="_Model_RAB_MRSK_svod_FORM910.2012(v1.1)" xfId="98"/>
    <cellStyle name="_Model_RAB_MRSK_svod_INVEST.EE.PLAN.4.78(v0.1)" xfId="99"/>
    <cellStyle name="_Model_RAB_MRSK_svod_INVEST.EE.PLAN.4.78(v0.3)" xfId="100"/>
    <cellStyle name="_Model_RAB_MRSK_svod_INVEST.EE.PLAN.4.78(v1.0)" xfId="101"/>
    <cellStyle name="_Model_RAB_MRSK_svod_INVEST.PLAN.4.78(v0.1)" xfId="102"/>
    <cellStyle name="_Model_RAB_MRSK_svod_INVEST.WARM.PLAN.4.78(v0.1)" xfId="103"/>
    <cellStyle name="_Model_RAB_MRSK_svod_INVEST_WARM_PLAN" xfId="104"/>
    <cellStyle name="_Model_RAB_MRSK_svod_NADB.JNVLS.APTEKA.2011(v1.3.3)" xfId="105"/>
    <cellStyle name="_Model_RAB_MRSK_svod_NADB.JNVLS.APTEKA.2011(v1.3.3)_46TE.2011(v1.0)" xfId="106"/>
    <cellStyle name="_Model_RAB_MRSK_svod_NADB.JNVLS.APTEKA.2011(v1.3.3)_INDEX.STATION.2012(v1.0)_" xfId="107"/>
    <cellStyle name="_Model_RAB_MRSK_svod_NADB.JNVLS.APTEKA.2011(v1.3.3)_INDEX.STATION.2012(v2.0)" xfId="108"/>
    <cellStyle name="_Model_RAB_MRSK_svod_NADB.JNVLS.APTEKA.2011(v1.3.3)_INDEX.STATION.2012(v2.1)" xfId="109"/>
    <cellStyle name="_Model_RAB_MRSK_svod_NADB.JNVLS.APTEKA.2011(v1.3.3)_TEPLO.PREDEL.2012.M(v1.1)_test" xfId="110"/>
    <cellStyle name="_Model_RAB_MRSK_svod_NADB.JNVLS.APTEKA.2011(v1.3.4)" xfId="111"/>
    <cellStyle name="_Model_RAB_MRSK_svod_NADB.JNVLS.APTEKA.2011(v1.3.4)_46TE.2011(v1.0)" xfId="112"/>
    <cellStyle name="_Model_RAB_MRSK_svod_NADB.JNVLS.APTEKA.2011(v1.3.4)_INDEX.STATION.2012(v1.0)_" xfId="113"/>
    <cellStyle name="_Model_RAB_MRSK_svod_NADB.JNVLS.APTEKA.2011(v1.3.4)_INDEX.STATION.2012(v2.0)" xfId="114"/>
    <cellStyle name="_Model_RAB_MRSK_svod_NADB.JNVLS.APTEKA.2011(v1.3.4)_INDEX.STATION.2012(v2.1)" xfId="115"/>
    <cellStyle name="_Model_RAB_MRSK_svod_NADB.JNVLS.APTEKA.2011(v1.3.4)_TEPLO.PREDEL.2012.M(v1.1)_test" xfId="116"/>
    <cellStyle name="_Model_RAB_MRSK_svod_PASSPORT.TEPLO.PROIZV(v2.1)" xfId="117"/>
    <cellStyle name="_Model_RAB_MRSK_svod_PR.PROG.WARM.NOTCOMBI.2012.2.16_v1.4(04.04.11) " xfId="118"/>
    <cellStyle name="_Model_RAB_MRSK_svod_PREDEL.JKH.UTV.2011(v1.0.1)" xfId="119"/>
    <cellStyle name="_Model_RAB_MRSK_svod_PREDEL.JKH.UTV.2011(v1.0.1)_46TE.2011(v1.0)" xfId="120"/>
    <cellStyle name="_Model_RAB_MRSK_svod_PREDEL.JKH.UTV.2011(v1.0.1)_INDEX.STATION.2012(v1.0)_" xfId="121"/>
    <cellStyle name="_Model_RAB_MRSK_svod_PREDEL.JKH.UTV.2011(v1.0.1)_INDEX.STATION.2012(v2.0)" xfId="122"/>
    <cellStyle name="_Model_RAB_MRSK_svod_PREDEL.JKH.UTV.2011(v1.0.1)_INDEX.STATION.2012(v2.1)" xfId="123"/>
    <cellStyle name="_Model_RAB_MRSK_svod_PREDEL.JKH.UTV.2011(v1.0.1)_TEPLO.PREDEL.2012.M(v1.1)_test" xfId="124"/>
    <cellStyle name="_Model_RAB_MRSK_svod_PREDEL.JKH.UTV.2011(v1.1)" xfId="125"/>
    <cellStyle name="_Model_RAB_MRSK_svod_REP.BLR.2012(v1.0)" xfId="126"/>
    <cellStyle name="_Model_RAB_MRSK_svod_TEPLO.PREDEL.2012.M(v1.1)" xfId="127"/>
    <cellStyle name="_Model_RAB_MRSK_svod_TEST.TEMPLATE" xfId="128"/>
    <cellStyle name="_Model_RAB_MRSK_svod_UPDATE.46EE.2011.TO.1.1" xfId="129"/>
    <cellStyle name="_Model_RAB_MRSK_svod_UPDATE.46TE.2011.TO.1.1" xfId="130"/>
    <cellStyle name="_Model_RAB_MRSK_svod_UPDATE.46TE.2011.TO.1.2" xfId="131"/>
    <cellStyle name="_Model_RAB_MRSK_svod_UPDATE.BALANCE.WARM.2011YEAR.TO.1.1" xfId="132"/>
    <cellStyle name="_Model_RAB_MRSK_svod_UPDATE.BALANCE.WARM.2011YEAR.TO.1.1_46TE.2011(v1.0)" xfId="133"/>
    <cellStyle name="_Model_RAB_MRSK_svod_UPDATE.BALANCE.WARM.2011YEAR.TO.1.1_INDEX.STATION.2012(v1.0)_" xfId="134"/>
    <cellStyle name="_Model_RAB_MRSK_svod_UPDATE.BALANCE.WARM.2011YEAR.TO.1.1_INDEX.STATION.2012(v2.0)" xfId="135"/>
    <cellStyle name="_Model_RAB_MRSK_svod_UPDATE.BALANCE.WARM.2011YEAR.TO.1.1_INDEX.STATION.2012(v2.1)" xfId="136"/>
    <cellStyle name="_Model_RAB_MRSK_svod_UPDATE.BALANCE.WARM.2011YEAR.TO.1.1_OREP.KU.2011.MONTHLY.02(v1.1)" xfId="137"/>
    <cellStyle name="_Model_RAB_MRSK_svod_UPDATE.BALANCE.WARM.2011YEAR.TO.1.1_TEPLO.PREDEL.2012.M(v1.1)_test" xfId="138"/>
    <cellStyle name="_Model_RAB_MRSK_svod_UPDATE.NADB.JNVLS.APTEKA.2011.TO.1.3.4" xfId="139"/>
    <cellStyle name="_Model_RAB_MRSK_svod_Книга2_PR.PROG.WARM.NOTCOMBI.2012.2.16_v1.4(04.04.11) " xfId="140"/>
    <cellStyle name="_Plug" xfId="141"/>
    <cellStyle name="_Бюджет2006_ПОКАЗАТЕЛИ СВОДНЫЕ" xfId="142"/>
    <cellStyle name="_ВО ОП ТЭС-ОТ- 2007" xfId="143"/>
    <cellStyle name="_ВО ОП ТЭС-ОТ- 2007_Новая инструкция1_фст" xfId="144"/>
    <cellStyle name="_ВФ ОАО ТЭС-ОТ- 2009" xfId="145"/>
    <cellStyle name="_ВФ ОАО ТЭС-ОТ- 2009_Новая инструкция1_фст" xfId="146"/>
    <cellStyle name="_выручка по присоединениям2" xfId="147"/>
    <cellStyle name="_выручка по присоединениям2_Новая инструкция1_фст" xfId="148"/>
    <cellStyle name="_Договор аренды ЯЭ с разбивкой" xfId="149"/>
    <cellStyle name="_Договор аренды ЯЭ с разбивкой_Новая инструкция1_фст" xfId="150"/>
    <cellStyle name="_Защита ФЗП" xfId="151"/>
    <cellStyle name="_Исходные данные для модели" xfId="152"/>
    <cellStyle name="_Исходные данные для модели_Новая инструкция1_фст" xfId="153"/>
    <cellStyle name="_Консолидация-2008-проект-new" xfId="154"/>
    <cellStyle name="_МОДЕЛЬ_1 (2)" xfId="155"/>
    <cellStyle name="_МОДЕЛЬ_1 (2) 2" xfId="156"/>
    <cellStyle name="_МОДЕЛЬ_1 (2) 2_OREP.KU.2011.MONTHLY.02(v0.1)" xfId="157"/>
    <cellStyle name="_МОДЕЛЬ_1 (2) 2_OREP.KU.2011.MONTHLY.02(v0.4)" xfId="158"/>
    <cellStyle name="_МОДЕЛЬ_1 (2) 2_OREP.KU.2011.MONTHLY.11(v1.4)" xfId="159"/>
    <cellStyle name="_МОДЕЛЬ_1 (2) 2_UPDATE.OREP.KU.2011.MONTHLY.02.TO.1.2" xfId="160"/>
    <cellStyle name="_МОДЕЛЬ_1 (2)_46EE.2011(v1.0)" xfId="161"/>
    <cellStyle name="_МОДЕЛЬ_1 (2)_46EE.2011(v1.0)_46TE.2011(v1.0)" xfId="162"/>
    <cellStyle name="_МОДЕЛЬ_1 (2)_46EE.2011(v1.0)_INDEX.STATION.2012(v1.0)_" xfId="163"/>
    <cellStyle name="_МОДЕЛЬ_1 (2)_46EE.2011(v1.0)_INDEX.STATION.2012(v2.0)" xfId="164"/>
    <cellStyle name="_МОДЕЛЬ_1 (2)_46EE.2011(v1.0)_INDEX.STATION.2012(v2.1)" xfId="165"/>
    <cellStyle name="_МОДЕЛЬ_1 (2)_46EE.2011(v1.0)_TEPLO.PREDEL.2012.M(v1.1)_test" xfId="166"/>
    <cellStyle name="_МОДЕЛЬ_1 (2)_46EE.2011(v1.2)" xfId="167"/>
    <cellStyle name="_МОДЕЛЬ_1 (2)_46EP.2012(v0.1)" xfId="168"/>
    <cellStyle name="_МОДЕЛЬ_1 (2)_46TE.2011(v1.0)" xfId="169"/>
    <cellStyle name="_МОДЕЛЬ_1 (2)_ARMRAZR" xfId="170"/>
    <cellStyle name="_МОДЕЛЬ_1 (2)_BALANCE.WARM.2010.FACT(v1.0)" xfId="171"/>
    <cellStyle name="_МОДЕЛЬ_1 (2)_BALANCE.WARM.2010.PLAN" xfId="172"/>
    <cellStyle name="_МОДЕЛЬ_1 (2)_BALANCE.WARM.2011YEAR(v0.7)" xfId="173"/>
    <cellStyle name="_МОДЕЛЬ_1 (2)_BALANCE.WARM.2011YEAR.NEW.UPDATE.SCHEME" xfId="174"/>
    <cellStyle name="_МОДЕЛЬ_1 (2)_EE.2REK.P2011.4.78(v0.3)" xfId="175"/>
    <cellStyle name="_МОДЕЛЬ_1 (2)_FORM910.2012(v1.1)" xfId="176"/>
    <cellStyle name="_МОДЕЛЬ_1 (2)_INVEST.EE.PLAN.4.78(v0.1)" xfId="177"/>
    <cellStyle name="_МОДЕЛЬ_1 (2)_INVEST.EE.PLAN.4.78(v0.3)" xfId="178"/>
    <cellStyle name="_МОДЕЛЬ_1 (2)_INVEST.EE.PLAN.4.78(v1.0)" xfId="179"/>
    <cellStyle name="_МОДЕЛЬ_1 (2)_INVEST.PLAN.4.78(v0.1)" xfId="180"/>
    <cellStyle name="_МОДЕЛЬ_1 (2)_INVEST.WARM.PLAN.4.78(v0.1)" xfId="181"/>
    <cellStyle name="_МОДЕЛЬ_1 (2)_INVEST_WARM_PLAN" xfId="182"/>
    <cellStyle name="_МОДЕЛЬ_1 (2)_NADB.JNVLS.APTEKA.2011(v1.3.3)" xfId="183"/>
    <cellStyle name="_МОДЕЛЬ_1 (2)_NADB.JNVLS.APTEKA.2011(v1.3.3)_46TE.2011(v1.0)" xfId="184"/>
    <cellStyle name="_МОДЕЛЬ_1 (2)_NADB.JNVLS.APTEKA.2011(v1.3.3)_INDEX.STATION.2012(v1.0)_" xfId="185"/>
    <cellStyle name="_МОДЕЛЬ_1 (2)_NADB.JNVLS.APTEKA.2011(v1.3.3)_INDEX.STATION.2012(v2.0)" xfId="186"/>
    <cellStyle name="_МОДЕЛЬ_1 (2)_NADB.JNVLS.APTEKA.2011(v1.3.3)_INDEX.STATION.2012(v2.1)" xfId="187"/>
    <cellStyle name="_МОДЕЛЬ_1 (2)_NADB.JNVLS.APTEKA.2011(v1.3.3)_TEPLO.PREDEL.2012.M(v1.1)_test" xfId="188"/>
    <cellStyle name="_МОДЕЛЬ_1 (2)_NADB.JNVLS.APTEKA.2011(v1.3.4)" xfId="189"/>
    <cellStyle name="_МОДЕЛЬ_1 (2)_NADB.JNVLS.APTEKA.2011(v1.3.4)_46TE.2011(v1.0)" xfId="190"/>
    <cellStyle name="_МОДЕЛЬ_1 (2)_NADB.JNVLS.APTEKA.2011(v1.3.4)_INDEX.STATION.2012(v1.0)_" xfId="191"/>
    <cellStyle name="_МОДЕЛЬ_1 (2)_NADB.JNVLS.APTEKA.2011(v1.3.4)_INDEX.STATION.2012(v2.0)" xfId="192"/>
    <cellStyle name="_МОДЕЛЬ_1 (2)_NADB.JNVLS.APTEKA.2011(v1.3.4)_INDEX.STATION.2012(v2.1)" xfId="193"/>
    <cellStyle name="_МОДЕЛЬ_1 (2)_NADB.JNVLS.APTEKA.2011(v1.3.4)_TEPLO.PREDEL.2012.M(v1.1)_test" xfId="194"/>
    <cellStyle name="_МОДЕЛЬ_1 (2)_PASSPORT.TEPLO.PROIZV(v2.1)" xfId="195"/>
    <cellStyle name="_МОДЕЛЬ_1 (2)_PR.PROG.WARM.NOTCOMBI.2012.2.16_v1.4(04.04.11) " xfId="196"/>
    <cellStyle name="_МОДЕЛЬ_1 (2)_PREDEL.JKH.UTV.2011(v1.0.1)" xfId="197"/>
    <cellStyle name="_МОДЕЛЬ_1 (2)_PREDEL.JKH.UTV.2011(v1.0.1)_46TE.2011(v1.0)" xfId="198"/>
    <cellStyle name="_МОДЕЛЬ_1 (2)_PREDEL.JKH.UTV.2011(v1.0.1)_INDEX.STATION.2012(v1.0)_" xfId="199"/>
    <cellStyle name="_МОДЕЛЬ_1 (2)_PREDEL.JKH.UTV.2011(v1.0.1)_INDEX.STATION.2012(v2.0)" xfId="200"/>
    <cellStyle name="_МОДЕЛЬ_1 (2)_PREDEL.JKH.UTV.2011(v1.0.1)_INDEX.STATION.2012(v2.1)" xfId="201"/>
    <cellStyle name="_МОДЕЛЬ_1 (2)_PREDEL.JKH.UTV.2011(v1.0.1)_TEPLO.PREDEL.2012.M(v1.1)_test" xfId="202"/>
    <cellStyle name="_МОДЕЛЬ_1 (2)_PREDEL.JKH.UTV.2011(v1.1)" xfId="203"/>
    <cellStyle name="_МОДЕЛЬ_1 (2)_REP.BLR.2012(v1.0)" xfId="204"/>
    <cellStyle name="_МОДЕЛЬ_1 (2)_TEPLO.PREDEL.2012.M(v1.1)" xfId="205"/>
    <cellStyle name="_МОДЕЛЬ_1 (2)_TEST.TEMPLATE" xfId="206"/>
    <cellStyle name="_МОДЕЛЬ_1 (2)_UPDATE.46EE.2011.TO.1.1" xfId="207"/>
    <cellStyle name="_МОДЕЛЬ_1 (2)_UPDATE.46TE.2011.TO.1.1" xfId="208"/>
    <cellStyle name="_МОДЕЛЬ_1 (2)_UPDATE.46TE.2011.TO.1.2" xfId="209"/>
    <cellStyle name="_МОДЕЛЬ_1 (2)_UPDATE.BALANCE.WARM.2011YEAR.TO.1.1" xfId="210"/>
    <cellStyle name="_МОДЕЛЬ_1 (2)_UPDATE.BALANCE.WARM.2011YEAR.TO.1.1_46TE.2011(v1.0)" xfId="211"/>
    <cellStyle name="_МОДЕЛЬ_1 (2)_UPDATE.BALANCE.WARM.2011YEAR.TO.1.1_INDEX.STATION.2012(v1.0)_" xfId="212"/>
    <cellStyle name="_МОДЕЛЬ_1 (2)_UPDATE.BALANCE.WARM.2011YEAR.TO.1.1_INDEX.STATION.2012(v2.0)" xfId="213"/>
    <cellStyle name="_МОДЕЛЬ_1 (2)_UPDATE.BALANCE.WARM.2011YEAR.TO.1.1_INDEX.STATION.2012(v2.1)" xfId="214"/>
    <cellStyle name="_МОДЕЛЬ_1 (2)_UPDATE.BALANCE.WARM.2011YEAR.TO.1.1_OREP.KU.2011.MONTHLY.02(v1.1)" xfId="215"/>
    <cellStyle name="_МОДЕЛЬ_1 (2)_UPDATE.BALANCE.WARM.2011YEAR.TO.1.1_TEPLO.PREDEL.2012.M(v1.1)_test" xfId="216"/>
    <cellStyle name="_МОДЕЛЬ_1 (2)_UPDATE.NADB.JNVLS.APTEKA.2011.TO.1.3.4" xfId="217"/>
    <cellStyle name="_МОДЕЛЬ_1 (2)_Книга2_PR.PROG.WARM.NOTCOMBI.2012.2.16_v1.4(04.04.11) " xfId="218"/>
    <cellStyle name="_НВВ 2009 постатейно свод по филиалам_09_02_09" xfId="219"/>
    <cellStyle name="_НВВ 2009 постатейно свод по филиалам_09_02_09_Новая инструкция1_фст" xfId="220"/>
    <cellStyle name="_НВВ 2009 постатейно свод по филиалам_для Валентина" xfId="221"/>
    <cellStyle name="_НВВ 2009 постатейно свод по филиалам_для Валентина_Новая инструкция1_фст" xfId="222"/>
    <cellStyle name="_Омск" xfId="223"/>
    <cellStyle name="_Омск_Новая инструкция1_фст" xfId="224"/>
    <cellStyle name="_ОТ ИД 2009" xfId="225"/>
    <cellStyle name="_ОТ ИД 2009_Новая инструкция1_фст" xfId="226"/>
    <cellStyle name="_пр 5 тариф RAB" xfId="227"/>
    <cellStyle name="_пр 5 тариф RAB 2" xfId="228"/>
    <cellStyle name="_пр 5 тариф RAB 2_OREP.KU.2011.MONTHLY.02(v0.1)" xfId="229"/>
    <cellStyle name="_пр 5 тариф RAB 2_OREP.KU.2011.MONTHLY.02(v0.4)" xfId="230"/>
    <cellStyle name="_пр 5 тариф RAB 2_OREP.KU.2011.MONTHLY.11(v1.4)" xfId="231"/>
    <cellStyle name="_пр 5 тариф RAB 2_UPDATE.OREP.KU.2011.MONTHLY.02.TO.1.2" xfId="232"/>
    <cellStyle name="_пр 5 тариф RAB_46EE.2011(v1.0)" xfId="233"/>
    <cellStyle name="_пр 5 тариф RAB_46EE.2011(v1.0)_46TE.2011(v1.0)" xfId="234"/>
    <cellStyle name="_пр 5 тариф RAB_46EE.2011(v1.0)_INDEX.STATION.2012(v1.0)_" xfId="235"/>
    <cellStyle name="_пр 5 тариф RAB_46EE.2011(v1.0)_INDEX.STATION.2012(v2.0)" xfId="236"/>
    <cellStyle name="_пр 5 тариф RAB_46EE.2011(v1.0)_INDEX.STATION.2012(v2.1)" xfId="237"/>
    <cellStyle name="_пр 5 тариф RAB_46EE.2011(v1.0)_TEPLO.PREDEL.2012.M(v1.1)_test" xfId="238"/>
    <cellStyle name="_пр 5 тариф RAB_46EE.2011(v1.2)" xfId="239"/>
    <cellStyle name="_пр 5 тариф RAB_46EP.2012(v0.1)" xfId="240"/>
    <cellStyle name="_пр 5 тариф RAB_46TE.2011(v1.0)" xfId="241"/>
    <cellStyle name="_пр 5 тариф RAB_ARMRAZR" xfId="242"/>
    <cellStyle name="_пр 5 тариф RAB_BALANCE.WARM.2010.FACT(v1.0)" xfId="243"/>
    <cellStyle name="_пр 5 тариф RAB_BALANCE.WARM.2010.PLAN" xfId="244"/>
    <cellStyle name="_пр 5 тариф RAB_BALANCE.WARM.2011YEAR(v0.7)" xfId="245"/>
    <cellStyle name="_пр 5 тариф RAB_BALANCE.WARM.2011YEAR.NEW.UPDATE.SCHEME" xfId="246"/>
    <cellStyle name="_пр 5 тариф RAB_EE.2REK.P2011.4.78(v0.3)" xfId="247"/>
    <cellStyle name="_пр 5 тариф RAB_FORM910.2012(v1.1)" xfId="248"/>
    <cellStyle name="_пр 5 тариф RAB_INVEST.EE.PLAN.4.78(v0.1)" xfId="249"/>
    <cellStyle name="_пр 5 тариф RAB_INVEST.EE.PLAN.4.78(v0.3)" xfId="250"/>
    <cellStyle name="_пр 5 тариф RAB_INVEST.EE.PLAN.4.78(v1.0)" xfId="251"/>
    <cellStyle name="_пр 5 тариф RAB_INVEST.PLAN.4.78(v0.1)" xfId="252"/>
    <cellStyle name="_пр 5 тариф RAB_INVEST.WARM.PLAN.4.78(v0.1)" xfId="253"/>
    <cellStyle name="_пр 5 тариф RAB_INVEST_WARM_PLAN" xfId="254"/>
    <cellStyle name="_пр 5 тариф RAB_NADB.JNVLS.APTEKA.2011(v1.3.3)" xfId="255"/>
    <cellStyle name="_пр 5 тариф RAB_NADB.JNVLS.APTEKA.2011(v1.3.3)_46TE.2011(v1.0)" xfId="256"/>
    <cellStyle name="_пр 5 тариф RAB_NADB.JNVLS.APTEKA.2011(v1.3.3)_INDEX.STATION.2012(v1.0)_" xfId="257"/>
    <cellStyle name="_пр 5 тариф RAB_NADB.JNVLS.APTEKA.2011(v1.3.3)_INDEX.STATION.2012(v2.0)" xfId="258"/>
    <cellStyle name="_пр 5 тариф RAB_NADB.JNVLS.APTEKA.2011(v1.3.3)_INDEX.STATION.2012(v2.1)" xfId="259"/>
    <cellStyle name="_пр 5 тариф RAB_NADB.JNVLS.APTEKA.2011(v1.3.3)_TEPLO.PREDEL.2012.M(v1.1)_test" xfId="260"/>
    <cellStyle name="_пр 5 тариф RAB_NADB.JNVLS.APTEKA.2011(v1.3.4)" xfId="261"/>
    <cellStyle name="_пр 5 тариф RAB_NADB.JNVLS.APTEKA.2011(v1.3.4)_46TE.2011(v1.0)" xfId="262"/>
    <cellStyle name="_пр 5 тариф RAB_NADB.JNVLS.APTEKA.2011(v1.3.4)_INDEX.STATION.2012(v1.0)_" xfId="263"/>
    <cellStyle name="_пр 5 тариф RAB_NADB.JNVLS.APTEKA.2011(v1.3.4)_INDEX.STATION.2012(v2.0)" xfId="264"/>
    <cellStyle name="_пр 5 тариф RAB_NADB.JNVLS.APTEKA.2011(v1.3.4)_INDEX.STATION.2012(v2.1)" xfId="265"/>
    <cellStyle name="_пр 5 тариф RAB_NADB.JNVLS.APTEKA.2011(v1.3.4)_TEPLO.PREDEL.2012.M(v1.1)_test" xfId="266"/>
    <cellStyle name="_пр 5 тариф RAB_PASSPORT.TEPLO.PROIZV(v2.1)" xfId="267"/>
    <cellStyle name="_пр 5 тариф RAB_PR.PROG.WARM.NOTCOMBI.2012.2.16_v1.4(04.04.11) " xfId="268"/>
    <cellStyle name="_пр 5 тариф RAB_PREDEL.JKH.UTV.2011(v1.0.1)" xfId="269"/>
    <cellStyle name="_пр 5 тариф RAB_PREDEL.JKH.UTV.2011(v1.0.1)_46TE.2011(v1.0)" xfId="270"/>
    <cellStyle name="_пр 5 тариф RAB_PREDEL.JKH.UTV.2011(v1.0.1)_INDEX.STATION.2012(v1.0)_" xfId="271"/>
    <cellStyle name="_пр 5 тариф RAB_PREDEL.JKH.UTV.2011(v1.0.1)_INDEX.STATION.2012(v2.0)" xfId="272"/>
    <cellStyle name="_пр 5 тариф RAB_PREDEL.JKH.UTV.2011(v1.0.1)_INDEX.STATION.2012(v2.1)" xfId="273"/>
    <cellStyle name="_пр 5 тариф RAB_PREDEL.JKH.UTV.2011(v1.0.1)_TEPLO.PREDEL.2012.M(v1.1)_test" xfId="274"/>
    <cellStyle name="_пр 5 тариф RAB_PREDEL.JKH.UTV.2011(v1.1)" xfId="275"/>
    <cellStyle name="_пр 5 тариф RAB_REP.BLR.2012(v1.0)" xfId="276"/>
    <cellStyle name="_пр 5 тариф RAB_TEPLO.PREDEL.2012.M(v1.1)" xfId="277"/>
    <cellStyle name="_пр 5 тариф RAB_TEST.TEMPLATE" xfId="278"/>
    <cellStyle name="_пр 5 тариф RAB_UPDATE.46EE.2011.TO.1.1" xfId="279"/>
    <cellStyle name="_пр 5 тариф RAB_UPDATE.46TE.2011.TO.1.1" xfId="280"/>
    <cellStyle name="_пр 5 тариф RAB_UPDATE.46TE.2011.TO.1.2" xfId="281"/>
    <cellStyle name="_пр 5 тариф RAB_UPDATE.BALANCE.WARM.2011YEAR.TO.1.1" xfId="282"/>
    <cellStyle name="_пр 5 тариф RAB_UPDATE.BALANCE.WARM.2011YEAR.TO.1.1_46TE.2011(v1.0)" xfId="283"/>
    <cellStyle name="_пр 5 тариф RAB_UPDATE.BALANCE.WARM.2011YEAR.TO.1.1_INDEX.STATION.2012(v1.0)_" xfId="284"/>
    <cellStyle name="_пр 5 тариф RAB_UPDATE.BALANCE.WARM.2011YEAR.TO.1.1_INDEX.STATION.2012(v2.0)" xfId="285"/>
    <cellStyle name="_пр 5 тариф RAB_UPDATE.BALANCE.WARM.2011YEAR.TO.1.1_INDEX.STATION.2012(v2.1)" xfId="286"/>
    <cellStyle name="_пр 5 тариф RAB_UPDATE.BALANCE.WARM.2011YEAR.TO.1.1_OREP.KU.2011.MONTHLY.02(v1.1)" xfId="287"/>
    <cellStyle name="_пр 5 тариф RAB_UPDATE.BALANCE.WARM.2011YEAR.TO.1.1_TEPLO.PREDEL.2012.M(v1.1)_test" xfId="288"/>
    <cellStyle name="_пр 5 тариф RAB_UPDATE.NADB.JNVLS.APTEKA.2011.TO.1.3.4" xfId="289"/>
    <cellStyle name="_пр 5 тариф RAB_Книга2_PR.PROG.WARM.NOTCOMBI.2012.2.16_v1.4(04.04.11) " xfId="290"/>
    <cellStyle name="_Предожение _ДБП_2009 г ( согласованные БП)  (2)" xfId="291"/>
    <cellStyle name="_Предожение _ДБП_2009 г ( согласованные БП)  (2)_Новая инструкция1_фст" xfId="292"/>
    <cellStyle name="_Приложение 2 0806 факт" xfId="293"/>
    <cellStyle name="_Приложение МТС-3-КС" xfId="294"/>
    <cellStyle name="_Приложение МТС-3-КС_Новая инструкция1_фст" xfId="295"/>
    <cellStyle name="_Приложение-МТС--2-1" xfId="296"/>
    <cellStyle name="_Приложение-МТС--2-1_Новая инструкция1_фст" xfId="297"/>
    <cellStyle name="_Расчет RAB_22072008" xfId="298"/>
    <cellStyle name="_Расчет RAB_22072008 2" xfId="299"/>
    <cellStyle name="_Расчет RAB_22072008 2_OREP.KU.2011.MONTHLY.02(v0.1)" xfId="300"/>
    <cellStyle name="_Расчет RAB_22072008 2_OREP.KU.2011.MONTHLY.02(v0.4)" xfId="301"/>
    <cellStyle name="_Расчет RAB_22072008 2_OREP.KU.2011.MONTHLY.11(v1.4)" xfId="302"/>
    <cellStyle name="_Расчет RAB_22072008 2_UPDATE.OREP.KU.2011.MONTHLY.02.TO.1.2" xfId="303"/>
    <cellStyle name="_Расчет RAB_22072008_46EE.2011(v1.0)" xfId="304"/>
    <cellStyle name="_Расчет RAB_22072008_46EE.2011(v1.0)_46TE.2011(v1.0)" xfId="305"/>
    <cellStyle name="_Расчет RAB_22072008_46EE.2011(v1.0)_INDEX.STATION.2012(v1.0)_" xfId="306"/>
    <cellStyle name="_Расчет RAB_22072008_46EE.2011(v1.0)_INDEX.STATION.2012(v2.0)" xfId="307"/>
    <cellStyle name="_Расчет RAB_22072008_46EE.2011(v1.0)_INDEX.STATION.2012(v2.1)" xfId="308"/>
    <cellStyle name="_Расчет RAB_22072008_46EE.2011(v1.0)_TEPLO.PREDEL.2012.M(v1.1)_test" xfId="309"/>
    <cellStyle name="_Расчет RAB_22072008_46EE.2011(v1.2)" xfId="310"/>
    <cellStyle name="_Расчет RAB_22072008_46EP.2012(v0.1)" xfId="311"/>
    <cellStyle name="_Расчет RAB_22072008_46TE.2011(v1.0)" xfId="312"/>
    <cellStyle name="_Расчет RAB_22072008_ARMRAZR" xfId="313"/>
    <cellStyle name="_Расчет RAB_22072008_BALANCE.WARM.2010.FACT(v1.0)" xfId="314"/>
    <cellStyle name="_Расчет RAB_22072008_BALANCE.WARM.2010.PLAN" xfId="315"/>
    <cellStyle name="_Расчет RAB_22072008_BALANCE.WARM.2011YEAR(v0.7)" xfId="316"/>
    <cellStyle name="_Расчет RAB_22072008_BALANCE.WARM.2011YEAR.NEW.UPDATE.SCHEME" xfId="317"/>
    <cellStyle name="_Расчет RAB_22072008_EE.2REK.P2011.4.78(v0.3)" xfId="318"/>
    <cellStyle name="_Расчет RAB_22072008_FORM910.2012(v1.1)" xfId="319"/>
    <cellStyle name="_Расчет RAB_22072008_INVEST.EE.PLAN.4.78(v0.1)" xfId="320"/>
    <cellStyle name="_Расчет RAB_22072008_INVEST.EE.PLAN.4.78(v0.3)" xfId="321"/>
    <cellStyle name="_Расчет RAB_22072008_INVEST.EE.PLAN.4.78(v1.0)" xfId="322"/>
    <cellStyle name="_Расчет RAB_22072008_INVEST.PLAN.4.78(v0.1)" xfId="323"/>
    <cellStyle name="_Расчет RAB_22072008_INVEST.WARM.PLAN.4.78(v0.1)" xfId="324"/>
    <cellStyle name="_Расчет RAB_22072008_INVEST_WARM_PLAN" xfId="325"/>
    <cellStyle name="_Расчет RAB_22072008_NADB.JNVLS.APTEKA.2011(v1.3.3)" xfId="326"/>
    <cellStyle name="_Расчет RAB_22072008_NADB.JNVLS.APTEKA.2011(v1.3.3)_46TE.2011(v1.0)" xfId="327"/>
    <cellStyle name="_Расчет RAB_22072008_NADB.JNVLS.APTEKA.2011(v1.3.3)_INDEX.STATION.2012(v1.0)_" xfId="328"/>
    <cellStyle name="_Расчет RAB_22072008_NADB.JNVLS.APTEKA.2011(v1.3.3)_INDEX.STATION.2012(v2.0)" xfId="329"/>
    <cellStyle name="_Расчет RAB_22072008_NADB.JNVLS.APTEKA.2011(v1.3.3)_INDEX.STATION.2012(v2.1)" xfId="330"/>
    <cellStyle name="_Расчет RAB_22072008_NADB.JNVLS.APTEKA.2011(v1.3.3)_TEPLO.PREDEL.2012.M(v1.1)_test" xfId="331"/>
    <cellStyle name="_Расчет RAB_22072008_NADB.JNVLS.APTEKA.2011(v1.3.4)" xfId="332"/>
    <cellStyle name="_Расчет RAB_22072008_NADB.JNVLS.APTEKA.2011(v1.3.4)_46TE.2011(v1.0)" xfId="333"/>
    <cellStyle name="_Расчет RAB_22072008_NADB.JNVLS.APTEKA.2011(v1.3.4)_INDEX.STATION.2012(v1.0)_" xfId="334"/>
    <cellStyle name="_Расчет RAB_22072008_NADB.JNVLS.APTEKA.2011(v1.3.4)_INDEX.STATION.2012(v2.0)" xfId="335"/>
    <cellStyle name="_Расчет RAB_22072008_NADB.JNVLS.APTEKA.2011(v1.3.4)_INDEX.STATION.2012(v2.1)" xfId="336"/>
    <cellStyle name="_Расчет RAB_22072008_NADB.JNVLS.APTEKA.2011(v1.3.4)_TEPLO.PREDEL.2012.M(v1.1)_test" xfId="337"/>
    <cellStyle name="_Расчет RAB_22072008_PASSPORT.TEPLO.PROIZV(v2.1)" xfId="338"/>
    <cellStyle name="_Расчет RAB_22072008_PR.PROG.WARM.NOTCOMBI.2012.2.16_v1.4(04.04.11) " xfId="339"/>
    <cellStyle name="_Расчет RAB_22072008_PREDEL.JKH.UTV.2011(v1.0.1)" xfId="340"/>
    <cellStyle name="_Расчет RAB_22072008_PREDEL.JKH.UTV.2011(v1.0.1)_46TE.2011(v1.0)" xfId="341"/>
    <cellStyle name="_Расчет RAB_22072008_PREDEL.JKH.UTV.2011(v1.0.1)_INDEX.STATION.2012(v1.0)_" xfId="342"/>
    <cellStyle name="_Расчет RAB_22072008_PREDEL.JKH.UTV.2011(v1.0.1)_INDEX.STATION.2012(v2.0)" xfId="343"/>
    <cellStyle name="_Расчет RAB_22072008_PREDEL.JKH.UTV.2011(v1.0.1)_INDEX.STATION.2012(v2.1)" xfId="344"/>
    <cellStyle name="_Расчет RAB_22072008_PREDEL.JKH.UTV.2011(v1.0.1)_TEPLO.PREDEL.2012.M(v1.1)_test" xfId="345"/>
    <cellStyle name="_Расчет RAB_22072008_PREDEL.JKH.UTV.2011(v1.1)" xfId="346"/>
    <cellStyle name="_Расчет RAB_22072008_REP.BLR.2012(v1.0)" xfId="347"/>
    <cellStyle name="_Расчет RAB_22072008_TEPLO.PREDEL.2012.M(v1.1)" xfId="348"/>
    <cellStyle name="_Расчет RAB_22072008_TEST.TEMPLATE" xfId="349"/>
    <cellStyle name="_Расчет RAB_22072008_UPDATE.46EE.2011.TO.1.1" xfId="350"/>
    <cellStyle name="_Расчет RAB_22072008_UPDATE.46TE.2011.TO.1.1" xfId="351"/>
    <cellStyle name="_Расчет RAB_22072008_UPDATE.46TE.2011.TO.1.2" xfId="352"/>
    <cellStyle name="_Расчет RAB_22072008_UPDATE.BALANCE.WARM.2011YEAR.TO.1.1" xfId="353"/>
    <cellStyle name="_Расчет RAB_22072008_UPDATE.BALANCE.WARM.2011YEAR.TO.1.1_46TE.2011(v1.0)" xfId="354"/>
    <cellStyle name="_Расчет RAB_22072008_UPDATE.BALANCE.WARM.2011YEAR.TO.1.1_INDEX.STATION.2012(v1.0)_" xfId="355"/>
    <cellStyle name="_Расчет RAB_22072008_UPDATE.BALANCE.WARM.2011YEAR.TO.1.1_INDEX.STATION.2012(v2.0)" xfId="356"/>
    <cellStyle name="_Расчет RAB_22072008_UPDATE.BALANCE.WARM.2011YEAR.TO.1.1_INDEX.STATION.2012(v2.1)" xfId="357"/>
    <cellStyle name="_Расчет RAB_22072008_UPDATE.BALANCE.WARM.2011YEAR.TO.1.1_OREP.KU.2011.MONTHLY.02(v1.1)" xfId="358"/>
    <cellStyle name="_Расчет RAB_22072008_UPDATE.BALANCE.WARM.2011YEAR.TO.1.1_TEPLO.PREDEL.2012.M(v1.1)_test" xfId="359"/>
    <cellStyle name="_Расчет RAB_22072008_UPDATE.NADB.JNVLS.APTEKA.2011.TO.1.3.4" xfId="360"/>
    <cellStyle name="_Расчет RAB_22072008_Книга2_PR.PROG.WARM.NOTCOMBI.2012.2.16_v1.4(04.04.11) " xfId="361"/>
    <cellStyle name="_Расчет RAB_Лен и МОЭСК_с 2010 года_14.04.2009_со сглаж_version 3.0_без ФСК" xfId="362"/>
    <cellStyle name="_Расчет RAB_Лен и МОЭСК_с 2010 года_14.04.2009_со сглаж_version 3.0_без ФСК 2" xfId="363"/>
    <cellStyle name="_Расчет RAB_Лен и МОЭСК_с 2010 года_14.04.2009_со сглаж_version 3.0_без ФСК 2_OREP.KU.2011.MONTHLY.02(v0.1)" xfId="364"/>
    <cellStyle name="_Расчет RAB_Лен и МОЭСК_с 2010 года_14.04.2009_со сглаж_version 3.0_без ФСК 2_OREP.KU.2011.MONTHLY.02(v0.4)" xfId="365"/>
    <cellStyle name="_Расчет RAB_Лен и МОЭСК_с 2010 года_14.04.2009_со сглаж_version 3.0_без ФСК 2_OREP.KU.2011.MONTHLY.11(v1.4)" xfId="366"/>
    <cellStyle name="_Расчет RAB_Лен и МОЭСК_с 2010 года_14.04.2009_со сглаж_version 3.0_без ФСК 2_UPDATE.OREP.KU.2011.MONTHLY.02.TO.1.2" xfId="367"/>
    <cellStyle name="_Расчет RAB_Лен и МОЭСК_с 2010 года_14.04.2009_со сглаж_version 3.0_без ФСК_46EE.2011(v1.0)" xfId="368"/>
    <cellStyle name="_Расчет RAB_Лен и МОЭСК_с 2010 года_14.04.2009_со сглаж_version 3.0_без ФСК_46EE.2011(v1.0)_46TE.2011(v1.0)" xfId="369"/>
    <cellStyle name="_Расчет RAB_Лен и МОЭСК_с 2010 года_14.04.2009_со сглаж_version 3.0_без ФСК_46EE.2011(v1.0)_INDEX.STATION.2012(v1.0)_" xfId="370"/>
    <cellStyle name="_Расчет RAB_Лен и МОЭСК_с 2010 года_14.04.2009_со сглаж_version 3.0_без ФСК_46EE.2011(v1.0)_INDEX.STATION.2012(v2.0)" xfId="371"/>
    <cellStyle name="_Расчет RAB_Лен и МОЭСК_с 2010 года_14.04.2009_со сглаж_version 3.0_без ФСК_46EE.2011(v1.0)_INDEX.STATION.2012(v2.1)" xfId="372"/>
    <cellStyle name="_Расчет RAB_Лен и МОЭСК_с 2010 года_14.04.2009_со сглаж_version 3.0_без ФСК_46EE.2011(v1.0)_TEPLO.PREDEL.2012.M(v1.1)_test" xfId="373"/>
    <cellStyle name="_Расчет RAB_Лен и МОЭСК_с 2010 года_14.04.2009_со сглаж_version 3.0_без ФСК_46EE.2011(v1.2)" xfId="374"/>
    <cellStyle name="_Расчет RAB_Лен и МОЭСК_с 2010 года_14.04.2009_со сглаж_version 3.0_без ФСК_46EP.2012(v0.1)" xfId="375"/>
    <cellStyle name="_Расчет RAB_Лен и МОЭСК_с 2010 года_14.04.2009_со сглаж_version 3.0_без ФСК_46TE.2011(v1.0)" xfId="376"/>
    <cellStyle name="_Расчет RAB_Лен и МОЭСК_с 2010 года_14.04.2009_со сглаж_version 3.0_без ФСК_ARMRAZR" xfId="377"/>
    <cellStyle name="_Расчет RAB_Лен и МОЭСК_с 2010 года_14.04.2009_со сглаж_version 3.0_без ФСК_BALANCE.WARM.2010.FACT(v1.0)" xfId="378"/>
    <cellStyle name="_Расчет RAB_Лен и МОЭСК_с 2010 года_14.04.2009_со сглаж_version 3.0_без ФСК_BALANCE.WARM.2010.PLAN" xfId="379"/>
    <cellStyle name="_Расчет RAB_Лен и МОЭСК_с 2010 года_14.04.2009_со сглаж_version 3.0_без ФСК_BALANCE.WARM.2011YEAR(v0.7)" xfId="380"/>
    <cellStyle name="_Расчет RAB_Лен и МОЭСК_с 2010 года_14.04.2009_со сглаж_version 3.0_без ФСК_BALANCE.WARM.2011YEAR.NEW.UPDATE.SCHEME" xfId="381"/>
    <cellStyle name="_Расчет RAB_Лен и МОЭСК_с 2010 года_14.04.2009_со сглаж_version 3.0_без ФСК_EE.2REK.P2011.4.78(v0.3)" xfId="382"/>
    <cellStyle name="_Расчет RAB_Лен и МОЭСК_с 2010 года_14.04.2009_со сглаж_version 3.0_без ФСК_FORM910.2012(v1.1)" xfId="383"/>
    <cellStyle name="_Расчет RAB_Лен и МОЭСК_с 2010 года_14.04.2009_со сглаж_version 3.0_без ФСК_INVEST.EE.PLAN.4.78(v0.1)" xfId="384"/>
    <cellStyle name="_Расчет RAB_Лен и МОЭСК_с 2010 года_14.04.2009_со сглаж_version 3.0_без ФСК_INVEST.EE.PLAN.4.78(v0.3)" xfId="385"/>
    <cellStyle name="_Расчет RAB_Лен и МОЭСК_с 2010 года_14.04.2009_со сглаж_version 3.0_без ФСК_INVEST.EE.PLAN.4.78(v1.0)" xfId="386"/>
    <cellStyle name="_Расчет RAB_Лен и МОЭСК_с 2010 года_14.04.2009_со сглаж_version 3.0_без ФСК_INVEST.PLAN.4.78(v0.1)" xfId="387"/>
    <cellStyle name="_Расчет RAB_Лен и МОЭСК_с 2010 года_14.04.2009_со сглаж_version 3.0_без ФСК_INVEST.WARM.PLAN.4.78(v0.1)" xfId="388"/>
    <cellStyle name="_Расчет RAB_Лен и МОЭСК_с 2010 года_14.04.2009_со сглаж_version 3.0_без ФСК_INVEST_WARM_PLAN" xfId="389"/>
    <cellStyle name="_Расчет RAB_Лен и МОЭСК_с 2010 года_14.04.2009_со сглаж_version 3.0_без ФСК_NADB.JNVLS.APTEKA.2011(v1.3.3)" xfId="390"/>
    <cellStyle name="_Расчет RAB_Лен и МОЭСК_с 2010 года_14.04.2009_со сглаж_version 3.0_без ФСК_NADB.JNVLS.APTEKA.2011(v1.3.3)_46TE.2011(v1.0)" xfId="391"/>
    <cellStyle name="_Расчет RAB_Лен и МОЭСК_с 2010 года_14.04.2009_со сглаж_version 3.0_без ФСК_NADB.JNVLS.APTEKA.2011(v1.3.3)_INDEX.STATION.2012(v1.0)_" xfId="392"/>
    <cellStyle name="_Расчет RAB_Лен и МОЭСК_с 2010 года_14.04.2009_со сглаж_version 3.0_без ФСК_NADB.JNVLS.APTEKA.2011(v1.3.3)_INDEX.STATION.2012(v2.0)" xfId="393"/>
    <cellStyle name="_Расчет RAB_Лен и МОЭСК_с 2010 года_14.04.2009_со сглаж_version 3.0_без ФСК_NADB.JNVLS.APTEKA.2011(v1.3.3)_INDEX.STATION.2012(v2.1)" xfId="394"/>
    <cellStyle name="_Расчет RAB_Лен и МОЭСК_с 2010 года_14.04.2009_со сглаж_version 3.0_без ФСК_NADB.JNVLS.APTEKA.2011(v1.3.3)_TEPLO.PREDEL.2012.M(v1.1)_test" xfId="395"/>
    <cellStyle name="_Расчет RAB_Лен и МОЭСК_с 2010 года_14.04.2009_со сглаж_version 3.0_без ФСК_NADB.JNVLS.APTEKA.2011(v1.3.4)" xfId="396"/>
    <cellStyle name="_Расчет RAB_Лен и МОЭСК_с 2010 года_14.04.2009_со сглаж_version 3.0_без ФСК_NADB.JNVLS.APTEKA.2011(v1.3.4)_46TE.2011(v1.0)" xfId="397"/>
    <cellStyle name="_Расчет RAB_Лен и МОЭСК_с 2010 года_14.04.2009_со сглаж_version 3.0_без ФСК_NADB.JNVLS.APTEKA.2011(v1.3.4)_INDEX.STATION.2012(v1.0)_" xfId="398"/>
    <cellStyle name="_Расчет RAB_Лен и МОЭСК_с 2010 года_14.04.2009_со сглаж_version 3.0_без ФСК_NADB.JNVLS.APTEKA.2011(v1.3.4)_INDEX.STATION.2012(v2.0)" xfId="399"/>
    <cellStyle name="_Расчет RAB_Лен и МОЭСК_с 2010 года_14.04.2009_со сглаж_version 3.0_без ФСК_NADB.JNVLS.APTEKA.2011(v1.3.4)_INDEX.STATION.2012(v2.1)" xfId="400"/>
    <cellStyle name="_Расчет RAB_Лен и МОЭСК_с 2010 года_14.04.2009_со сглаж_version 3.0_без ФСК_NADB.JNVLS.APTEKA.2011(v1.3.4)_TEPLO.PREDEL.2012.M(v1.1)_test" xfId="401"/>
    <cellStyle name="_Расчет RAB_Лен и МОЭСК_с 2010 года_14.04.2009_со сглаж_version 3.0_без ФСК_PASSPORT.TEPLO.PROIZV(v2.1)" xfId="402"/>
    <cellStyle name="_Расчет RAB_Лен и МОЭСК_с 2010 года_14.04.2009_со сглаж_version 3.0_без ФСК_PR.PROG.WARM.NOTCOMBI.2012.2.16_v1.4(04.04.11) " xfId="403"/>
    <cellStyle name="_Расчет RAB_Лен и МОЭСК_с 2010 года_14.04.2009_со сглаж_version 3.0_без ФСК_PREDEL.JKH.UTV.2011(v1.0.1)" xfId="404"/>
    <cellStyle name="_Расчет RAB_Лен и МОЭСК_с 2010 года_14.04.2009_со сглаж_version 3.0_без ФСК_PREDEL.JKH.UTV.2011(v1.0.1)_46TE.2011(v1.0)" xfId="405"/>
    <cellStyle name="_Расчет RAB_Лен и МОЭСК_с 2010 года_14.04.2009_со сглаж_version 3.0_без ФСК_PREDEL.JKH.UTV.2011(v1.0.1)_INDEX.STATION.2012(v1.0)_" xfId="406"/>
    <cellStyle name="_Расчет RAB_Лен и МОЭСК_с 2010 года_14.04.2009_со сглаж_version 3.0_без ФСК_PREDEL.JKH.UTV.2011(v1.0.1)_INDEX.STATION.2012(v2.0)" xfId="407"/>
    <cellStyle name="_Расчет RAB_Лен и МОЭСК_с 2010 года_14.04.2009_со сглаж_version 3.0_без ФСК_PREDEL.JKH.UTV.2011(v1.0.1)_INDEX.STATION.2012(v2.1)" xfId="408"/>
    <cellStyle name="_Расчет RAB_Лен и МОЭСК_с 2010 года_14.04.2009_со сглаж_version 3.0_без ФСК_PREDEL.JKH.UTV.2011(v1.0.1)_TEPLO.PREDEL.2012.M(v1.1)_test" xfId="409"/>
    <cellStyle name="_Расчет RAB_Лен и МОЭСК_с 2010 года_14.04.2009_со сглаж_version 3.0_без ФСК_PREDEL.JKH.UTV.2011(v1.1)" xfId="410"/>
    <cellStyle name="_Расчет RAB_Лен и МОЭСК_с 2010 года_14.04.2009_со сглаж_version 3.0_без ФСК_REP.BLR.2012(v1.0)" xfId="411"/>
    <cellStyle name="_Расчет RAB_Лен и МОЭСК_с 2010 года_14.04.2009_со сглаж_version 3.0_без ФСК_TEPLO.PREDEL.2012.M(v1.1)" xfId="412"/>
    <cellStyle name="_Расчет RAB_Лен и МОЭСК_с 2010 года_14.04.2009_со сглаж_version 3.0_без ФСК_TEST.TEMPLATE" xfId="413"/>
    <cellStyle name="_Расчет RAB_Лен и МОЭСК_с 2010 года_14.04.2009_со сглаж_version 3.0_без ФСК_UPDATE.46EE.2011.TO.1.1" xfId="414"/>
    <cellStyle name="_Расчет RAB_Лен и МОЭСК_с 2010 года_14.04.2009_со сглаж_version 3.0_без ФСК_UPDATE.46TE.2011.TO.1.1" xfId="415"/>
    <cellStyle name="_Расчет RAB_Лен и МОЭСК_с 2010 года_14.04.2009_со сглаж_version 3.0_без ФСК_UPDATE.46TE.2011.TO.1.2" xfId="416"/>
    <cellStyle name="_Расчет RAB_Лен и МОЭСК_с 2010 года_14.04.2009_со сглаж_version 3.0_без ФСК_UPDATE.BALANCE.WARM.2011YEAR.TO.1.1" xfId="417"/>
    <cellStyle name="_Расчет RAB_Лен и МОЭСК_с 2010 года_14.04.2009_со сглаж_version 3.0_без ФСК_UPDATE.BALANCE.WARM.2011YEAR.TO.1.1_46TE.2011(v1.0)" xfId="418"/>
    <cellStyle name="_Расчет RAB_Лен и МОЭСК_с 2010 года_14.04.2009_со сглаж_version 3.0_без ФСК_UPDATE.BALANCE.WARM.2011YEAR.TO.1.1_INDEX.STATION.2012(v1.0)_" xfId="419"/>
    <cellStyle name="_Расчет RAB_Лен и МОЭСК_с 2010 года_14.04.2009_со сглаж_version 3.0_без ФСК_UPDATE.BALANCE.WARM.2011YEAR.TO.1.1_INDEX.STATION.2012(v2.0)" xfId="420"/>
    <cellStyle name="_Расчет RAB_Лен и МОЭСК_с 2010 года_14.04.2009_со сглаж_version 3.0_без ФСК_UPDATE.BALANCE.WARM.2011YEAR.TO.1.1_INDEX.STATION.2012(v2.1)" xfId="421"/>
    <cellStyle name="_Расчет RAB_Лен и МОЭСК_с 2010 года_14.04.2009_со сглаж_version 3.0_без ФСК_UPDATE.BALANCE.WARM.2011YEAR.TO.1.1_OREP.KU.2011.MONTHLY.02(v1.1)" xfId="422"/>
    <cellStyle name="_Расчет RAB_Лен и МОЭСК_с 2010 года_14.04.2009_со сглаж_version 3.0_без ФСК_UPDATE.BALANCE.WARM.2011YEAR.TO.1.1_TEPLO.PREDEL.2012.M(v1.1)_test" xfId="423"/>
    <cellStyle name="_Расчет RAB_Лен и МОЭСК_с 2010 года_14.04.2009_со сглаж_version 3.0_без ФСК_UPDATE.NADB.JNVLS.APTEKA.2011.TO.1.3.4" xfId="424"/>
    <cellStyle name="_Расчет RAB_Лен и МОЭСК_с 2010 года_14.04.2009_со сглаж_version 3.0_без ФСК_Книга2_PR.PROG.WARM.NOTCOMBI.2012.2.16_v1.4(04.04.11) " xfId="425"/>
    <cellStyle name="_Свод по ИПР (2)" xfId="426"/>
    <cellStyle name="_Свод по ИПР (2)_Новая инструкция1_фст" xfId="427"/>
    <cellStyle name="_Справочник затрат_ЛХ_20.10.05" xfId="428"/>
    <cellStyle name="_таблицы для расчетов28-04-08_2006-2009_прибыль корр_по ИА" xfId="429"/>
    <cellStyle name="_таблицы для расчетов28-04-08_2006-2009_прибыль корр_по ИА_Новая инструкция1_фст" xfId="430"/>
    <cellStyle name="_таблицы для расчетов28-04-08_2006-2009с ИА" xfId="431"/>
    <cellStyle name="_таблицы для расчетов28-04-08_2006-2009с ИА_Новая инструкция1_фст" xfId="432"/>
    <cellStyle name="_Форма 6  РТК.xls(отчет по Адр пр. ЛО)" xfId="433"/>
    <cellStyle name="_Форма 6  РТК.xls(отчет по Адр пр. ЛО)_Новая инструкция1_фст" xfId="434"/>
    <cellStyle name="_Формат разбивки по МРСК_РСК" xfId="435"/>
    <cellStyle name="_Формат разбивки по МРСК_РСК_Новая инструкция1_фст" xfId="436"/>
    <cellStyle name="_Формат_для Согласования" xfId="437"/>
    <cellStyle name="_Формат_для Согласования_Новая инструкция1_фст" xfId="438"/>
    <cellStyle name="_ХХХ Прил 2 Формы бюджетных документов 2007" xfId="439"/>
    <cellStyle name="_экон.форм-т ВО 1 с разбивкой" xfId="440"/>
    <cellStyle name="_экон.форм-т ВО 1 с разбивкой_Новая инструкция1_фст" xfId="441"/>
    <cellStyle name="’К‰Э [0.00]" xfId="442"/>
    <cellStyle name="”€ќђќ‘ћ‚›‰" xfId="443"/>
    <cellStyle name="”€љ‘€ђћ‚ђќќ›‰" xfId="444"/>
    <cellStyle name="”ќђќ‘ћ‚›‰" xfId="445"/>
    <cellStyle name="”љ‘ђћ‚ђќќ›‰" xfId="446"/>
    <cellStyle name="„…ќ…†ќ›‰" xfId="447"/>
    <cellStyle name="€’ћѓћ‚›‰" xfId="448"/>
    <cellStyle name="‡ђѓћ‹ћ‚ћљ1" xfId="449"/>
    <cellStyle name="‡ђѓћ‹ћ‚ћљ2" xfId="450"/>
    <cellStyle name="’ћѓћ‚›‰" xfId="451"/>
    <cellStyle name="1Normal" xfId="452"/>
    <cellStyle name="20% - Accent1" xfId="453"/>
    <cellStyle name="20% - Accent1 2" xfId="454"/>
    <cellStyle name="20% - Accent1 3" xfId="455"/>
    <cellStyle name="20% - Accent1_46EE.2011(v1.0)" xfId="456"/>
    <cellStyle name="20% - Accent2" xfId="457"/>
    <cellStyle name="20% - Accent2 2" xfId="458"/>
    <cellStyle name="20% - Accent2 3" xfId="459"/>
    <cellStyle name="20% - Accent2_46EE.2011(v1.0)" xfId="460"/>
    <cellStyle name="20% - Accent3" xfId="461"/>
    <cellStyle name="20% - Accent3 2" xfId="462"/>
    <cellStyle name="20% - Accent3 3" xfId="463"/>
    <cellStyle name="20% - Accent3_46EE.2011(v1.0)" xfId="464"/>
    <cellStyle name="20% - Accent4" xfId="465"/>
    <cellStyle name="20% - Accent4 2" xfId="466"/>
    <cellStyle name="20% - Accent4 3" xfId="467"/>
    <cellStyle name="20% - Accent4_46EE.2011(v1.0)" xfId="468"/>
    <cellStyle name="20% - Accent5" xfId="469"/>
    <cellStyle name="20% - Accent5 2" xfId="470"/>
    <cellStyle name="20% - Accent5 3" xfId="471"/>
    <cellStyle name="20% - Accent5_46EE.2011(v1.0)" xfId="472"/>
    <cellStyle name="20% - Accent6" xfId="473"/>
    <cellStyle name="20% - Accent6 2" xfId="474"/>
    <cellStyle name="20% - Accent6 3" xfId="475"/>
    <cellStyle name="20% - Accent6_46EE.2011(v1.0)" xfId="476"/>
    <cellStyle name="20% - Акцент1 10" xfId="477"/>
    <cellStyle name="20% - Акцент1 2" xfId="478"/>
    <cellStyle name="20% - Акцент1 2 2" xfId="479"/>
    <cellStyle name="20% - Акцент1 2 3" xfId="480"/>
    <cellStyle name="20% - Акцент1 2_46EE.2011(v1.0)" xfId="481"/>
    <cellStyle name="20% - Акцент1 3" xfId="482"/>
    <cellStyle name="20% - Акцент1 3 2" xfId="483"/>
    <cellStyle name="20% - Акцент1 3 3" xfId="484"/>
    <cellStyle name="20% - Акцент1 3_46EE.2011(v1.0)" xfId="485"/>
    <cellStyle name="20% - Акцент1 4" xfId="486"/>
    <cellStyle name="20% - Акцент1 4 2" xfId="487"/>
    <cellStyle name="20% - Акцент1 4 3" xfId="488"/>
    <cellStyle name="20% - Акцент1 4_46EE.2011(v1.0)" xfId="489"/>
    <cellStyle name="20% - Акцент1 5" xfId="490"/>
    <cellStyle name="20% - Акцент1 5 2" xfId="491"/>
    <cellStyle name="20% - Акцент1 5 3" xfId="492"/>
    <cellStyle name="20% - Акцент1 5_46EE.2011(v1.0)" xfId="493"/>
    <cellStyle name="20% - Акцент1 6" xfId="494"/>
    <cellStyle name="20% - Акцент1 6 2" xfId="495"/>
    <cellStyle name="20% - Акцент1 6 3" xfId="496"/>
    <cellStyle name="20% - Акцент1 6_46EE.2011(v1.0)" xfId="497"/>
    <cellStyle name="20% - Акцент1 7" xfId="498"/>
    <cellStyle name="20% - Акцент1 7 2" xfId="499"/>
    <cellStyle name="20% - Акцент1 7 3" xfId="500"/>
    <cellStyle name="20% - Акцент1 7_46EE.2011(v1.0)" xfId="501"/>
    <cellStyle name="20% - Акцент1 8" xfId="502"/>
    <cellStyle name="20% - Акцент1 8 2" xfId="503"/>
    <cellStyle name="20% - Акцент1 8 3" xfId="504"/>
    <cellStyle name="20% - Акцент1 8_46EE.2011(v1.0)" xfId="505"/>
    <cellStyle name="20% - Акцент1 9" xfId="506"/>
    <cellStyle name="20% - Акцент1 9 2" xfId="507"/>
    <cellStyle name="20% - Акцент1 9 3" xfId="508"/>
    <cellStyle name="20% - Акцент1 9_46EE.2011(v1.0)" xfId="509"/>
    <cellStyle name="20% - Акцент2 10" xfId="510"/>
    <cellStyle name="20% - Акцент2 2" xfId="511"/>
    <cellStyle name="20% - Акцент2 2 2" xfId="512"/>
    <cellStyle name="20% - Акцент2 2 3" xfId="513"/>
    <cellStyle name="20% - Акцент2 2_46EE.2011(v1.0)" xfId="514"/>
    <cellStyle name="20% - Акцент2 3" xfId="515"/>
    <cellStyle name="20% - Акцент2 3 2" xfId="516"/>
    <cellStyle name="20% - Акцент2 3 3" xfId="517"/>
    <cellStyle name="20% - Акцент2 3_46EE.2011(v1.0)" xfId="518"/>
    <cellStyle name="20% - Акцент2 4" xfId="519"/>
    <cellStyle name="20% - Акцент2 4 2" xfId="520"/>
    <cellStyle name="20% - Акцент2 4 3" xfId="521"/>
    <cellStyle name="20% - Акцент2 4_46EE.2011(v1.0)" xfId="522"/>
    <cellStyle name="20% - Акцент2 5" xfId="523"/>
    <cellStyle name="20% - Акцент2 5 2" xfId="524"/>
    <cellStyle name="20% - Акцент2 5 3" xfId="525"/>
    <cellStyle name="20% - Акцент2 5_46EE.2011(v1.0)" xfId="526"/>
    <cellStyle name="20% - Акцент2 6" xfId="527"/>
    <cellStyle name="20% - Акцент2 6 2" xfId="528"/>
    <cellStyle name="20% - Акцент2 6 3" xfId="529"/>
    <cellStyle name="20% - Акцент2 6_46EE.2011(v1.0)" xfId="530"/>
    <cellStyle name="20% - Акцент2 7" xfId="531"/>
    <cellStyle name="20% - Акцент2 7 2" xfId="532"/>
    <cellStyle name="20% - Акцент2 7 3" xfId="533"/>
    <cellStyle name="20% - Акцент2 7_46EE.2011(v1.0)" xfId="534"/>
    <cellStyle name="20% - Акцент2 8" xfId="535"/>
    <cellStyle name="20% - Акцент2 8 2" xfId="536"/>
    <cellStyle name="20% - Акцент2 8 3" xfId="537"/>
    <cellStyle name="20% - Акцент2 8_46EE.2011(v1.0)" xfId="538"/>
    <cellStyle name="20% - Акцент2 9" xfId="539"/>
    <cellStyle name="20% - Акцент2 9 2" xfId="540"/>
    <cellStyle name="20% - Акцент2 9 3" xfId="541"/>
    <cellStyle name="20% - Акцент2 9_46EE.2011(v1.0)" xfId="542"/>
    <cellStyle name="20% - Акцент3 10" xfId="543"/>
    <cellStyle name="20% - Акцент3 2" xfId="544"/>
    <cellStyle name="20% - Акцент3 2 2" xfId="545"/>
    <cellStyle name="20% - Акцент3 2 3" xfId="546"/>
    <cellStyle name="20% - Акцент3 2_46EE.2011(v1.0)" xfId="547"/>
    <cellStyle name="20% - Акцент3 3" xfId="548"/>
    <cellStyle name="20% - Акцент3 3 2" xfId="549"/>
    <cellStyle name="20% - Акцент3 3 3" xfId="550"/>
    <cellStyle name="20% - Акцент3 3_46EE.2011(v1.0)" xfId="551"/>
    <cellStyle name="20% - Акцент3 4" xfId="552"/>
    <cellStyle name="20% - Акцент3 4 2" xfId="553"/>
    <cellStyle name="20% - Акцент3 4 3" xfId="554"/>
    <cellStyle name="20% - Акцент3 4_46EE.2011(v1.0)" xfId="555"/>
    <cellStyle name="20% - Акцент3 5" xfId="556"/>
    <cellStyle name="20% - Акцент3 5 2" xfId="557"/>
    <cellStyle name="20% - Акцент3 5 3" xfId="558"/>
    <cellStyle name="20% - Акцент3 5_46EE.2011(v1.0)" xfId="559"/>
    <cellStyle name="20% - Акцент3 6" xfId="560"/>
    <cellStyle name="20% - Акцент3 6 2" xfId="561"/>
    <cellStyle name="20% - Акцент3 6 3" xfId="562"/>
    <cellStyle name="20% - Акцент3 6_46EE.2011(v1.0)" xfId="563"/>
    <cellStyle name="20% - Акцент3 7" xfId="564"/>
    <cellStyle name="20% - Акцент3 7 2" xfId="565"/>
    <cellStyle name="20% - Акцент3 7 3" xfId="566"/>
    <cellStyle name="20% - Акцент3 7_46EE.2011(v1.0)" xfId="567"/>
    <cellStyle name="20% - Акцент3 8" xfId="568"/>
    <cellStyle name="20% - Акцент3 8 2" xfId="569"/>
    <cellStyle name="20% - Акцент3 8 3" xfId="570"/>
    <cellStyle name="20% - Акцент3 8_46EE.2011(v1.0)" xfId="571"/>
    <cellStyle name="20% - Акцент3 9" xfId="572"/>
    <cellStyle name="20% - Акцент3 9 2" xfId="573"/>
    <cellStyle name="20% - Акцент3 9 3" xfId="574"/>
    <cellStyle name="20% - Акцент3 9_46EE.2011(v1.0)" xfId="575"/>
    <cellStyle name="20% - Акцент4 10" xfId="576"/>
    <cellStyle name="20% - Акцент4 2" xfId="577"/>
    <cellStyle name="20% - Акцент4 2 2" xfId="578"/>
    <cellStyle name="20% - Акцент4 2 3" xfId="579"/>
    <cellStyle name="20% - Акцент4 2_46EE.2011(v1.0)" xfId="580"/>
    <cellStyle name="20% - Акцент4 3" xfId="581"/>
    <cellStyle name="20% - Акцент4 3 2" xfId="582"/>
    <cellStyle name="20% - Акцент4 3 3" xfId="583"/>
    <cellStyle name="20% - Акцент4 3_46EE.2011(v1.0)" xfId="584"/>
    <cellStyle name="20% - Акцент4 4" xfId="585"/>
    <cellStyle name="20% - Акцент4 4 2" xfId="586"/>
    <cellStyle name="20% - Акцент4 4 3" xfId="587"/>
    <cellStyle name="20% - Акцент4 4_46EE.2011(v1.0)" xfId="588"/>
    <cellStyle name="20% - Акцент4 5" xfId="589"/>
    <cellStyle name="20% - Акцент4 5 2" xfId="590"/>
    <cellStyle name="20% - Акцент4 5 3" xfId="591"/>
    <cellStyle name="20% - Акцент4 5_46EE.2011(v1.0)" xfId="592"/>
    <cellStyle name="20% - Акцент4 6" xfId="593"/>
    <cellStyle name="20% - Акцент4 6 2" xfId="594"/>
    <cellStyle name="20% - Акцент4 6 3" xfId="595"/>
    <cellStyle name="20% - Акцент4 6_46EE.2011(v1.0)" xfId="596"/>
    <cellStyle name="20% - Акцент4 7" xfId="597"/>
    <cellStyle name="20% - Акцент4 7 2" xfId="598"/>
    <cellStyle name="20% - Акцент4 7 3" xfId="599"/>
    <cellStyle name="20% - Акцент4 7_46EE.2011(v1.0)" xfId="600"/>
    <cellStyle name="20% - Акцент4 8" xfId="601"/>
    <cellStyle name="20% - Акцент4 8 2" xfId="602"/>
    <cellStyle name="20% - Акцент4 8 3" xfId="603"/>
    <cellStyle name="20% - Акцент4 8_46EE.2011(v1.0)" xfId="604"/>
    <cellStyle name="20% - Акцент4 9" xfId="605"/>
    <cellStyle name="20% - Акцент4 9 2" xfId="606"/>
    <cellStyle name="20% - Акцент4 9 3" xfId="607"/>
    <cellStyle name="20% - Акцент4 9_46EE.2011(v1.0)" xfId="608"/>
    <cellStyle name="20% - Акцент5 10" xfId="609"/>
    <cellStyle name="20% - Акцент5 2" xfId="610"/>
    <cellStyle name="20% - Акцент5 2 2" xfId="611"/>
    <cellStyle name="20% - Акцент5 2 3" xfId="612"/>
    <cellStyle name="20% - Акцент5 2_46EE.2011(v1.0)" xfId="613"/>
    <cellStyle name="20% - Акцент5 3" xfId="614"/>
    <cellStyle name="20% - Акцент5 3 2" xfId="615"/>
    <cellStyle name="20% - Акцент5 3 3" xfId="616"/>
    <cellStyle name="20% - Акцент5 3_46EE.2011(v1.0)" xfId="617"/>
    <cellStyle name="20% - Акцент5 4" xfId="618"/>
    <cellStyle name="20% - Акцент5 4 2" xfId="619"/>
    <cellStyle name="20% - Акцент5 4 3" xfId="620"/>
    <cellStyle name="20% - Акцент5 4_46EE.2011(v1.0)" xfId="621"/>
    <cellStyle name="20% - Акцент5 5" xfId="622"/>
    <cellStyle name="20% - Акцент5 5 2" xfId="623"/>
    <cellStyle name="20% - Акцент5 5 3" xfId="624"/>
    <cellStyle name="20% - Акцент5 5_46EE.2011(v1.0)" xfId="625"/>
    <cellStyle name="20% - Акцент5 6" xfId="626"/>
    <cellStyle name="20% - Акцент5 6 2" xfId="627"/>
    <cellStyle name="20% - Акцент5 6 3" xfId="628"/>
    <cellStyle name="20% - Акцент5 6_46EE.2011(v1.0)" xfId="629"/>
    <cellStyle name="20% - Акцент5 7" xfId="630"/>
    <cellStyle name="20% - Акцент5 7 2" xfId="631"/>
    <cellStyle name="20% - Акцент5 7 3" xfId="632"/>
    <cellStyle name="20% - Акцент5 7_46EE.2011(v1.0)" xfId="633"/>
    <cellStyle name="20% - Акцент5 8" xfId="634"/>
    <cellStyle name="20% - Акцент5 8 2" xfId="635"/>
    <cellStyle name="20% - Акцент5 8 3" xfId="636"/>
    <cellStyle name="20% - Акцент5 8_46EE.2011(v1.0)" xfId="637"/>
    <cellStyle name="20% - Акцент5 9" xfId="638"/>
    <cellStyle name="20% - Акцент5 9 2" xfId="639"/>
    <cellStyle name="20% - Акцент5 9 3" xfId="640"/>
    <cellStyle name="20% - Акцент5 9_46EE.2011(v1.0)" xfId="641"/>
    <cellStyle name="20% - Акцент6 10" xfId="642"/>
    <cellStyle name="20% - Акцент6 2" xfId="643"/>
    <cellStyle name="20% - Акцент6 2 2" xfId="644"/>
    <cellStyle name="20% - Акцент6 2 3" xfId="645"/>
    <cellStyle name="20% - Акцент6 2_46EE.2011(v1.0)" xfId="646"/>
    <cellStyle name="20% - Акцент6 3" xfId="647"/>
    <cellStyle name="20% - Акцент6 3 2" xfId="648"/>
    <cellStyle name="20% - Акцент6 3 3" xfId="649"/>
    <cellStyle name="20% - Акцент6 3_46EE.2011(v1.0)" xfId="650"/>
    <cellStyle name="20% - Акцент6 4" xfId="651"/>
    <cellStyle name="20% - Акцент6 4 2" xfId="652"/>
    <cellStyle name="20% - Акцент6 4 3" xfId="653"/>
    <cellStyle name="20% - Акцент6 4_46EE.2011(v1.0)" xfId="654"/>
    <cellStyle name="20% - Акцент6 5" xfId="655"/>
    <cellStyle name="20% - Акцент6 5 2" xfId="656"/>
    <cellStyle name="20% - Акцент6 5 3" xfId="657"/>
    <cellStyle name="20% - Акцент6 5_46EE.2011(v1.0)" xfId="658"/>
    <cellStyle name="20% - Акцент6 6" xfId="659"/>
    <cellStyle name="20% - Акцент6 6 2" xfId="660"/>
    <cellStyle name="20% - Акцент6 6 3" xfId="661"/>
    <cellStyle name="20% - Акцент6 6_46EE.2011(v1.0)" xfId="662"/>
    <cellStyle name="20% - Акцент6 7" xfId="663"/>
    <cellStyle name="20% - Акцент6 7 2" xfId="664"/>
    <cellStyle name="20% - Акцент6 7 3" xfId="665"/>
    <cellStyle name="20% - Акцент6 7_46EE.2011(v1.0)" xfId="666"/>
    <cellStyle name="20% - Акцент6 8" xfId="667"/>
    <cellStyle name="20% - Акцент6 8 2" xfId="668"/>
    <cellStyle name="20% - Акцент6 8 3" xfId="669"/>
    <cellStyle name="20% - Акцент6 8_46EE.2011(v1.0)" xfId="670"/>
    <cellStyle name="20% - Акцент6 9" xfId="671"/>
    <cellStyle name="20% - Акцент6 9 2" xfId="672"/>
    <cellStyle name="20% - Акцент6 9 3" xfId="673"/>
    <cellStyle name="20% - Акцент6 9_46EE.2011(v1.0)" xfId="674"/>
    <cellStyle name="40% - Accent1" xfId="675"/>
    <cellStyle name="40% - Accent1 2" xfId="676"/>
    <cellStyle name="40% - Accent1 3" xfId="677"/>
    <cellStyle name="40% - Accent1_46EE.2011(v1.0)" xfId="678"/>
    <cellStyle name="40% - Accent2" xfId="679"/>
    <cellStyle name="40% - Accent2 2" xfId="680"/>
    <cellStyle name="40% - Accent2 3" xfId="681"/>
    <cellStyle name="40% - Accent2_46EE.2011(v1.0)" xfId="682"/>
    <cellStyle name="40% - Accent3" xfId="683"/>
    <cellStyle name="40% - Accent3 2" xfId="684"/>
    <cellStyle name="40% - Accent3 3" xfId="685"/>
    <cellStyle name="40% - Accent3_46EE.2011(v1.0)" xfId="686"/>
    <cellStyle name="40% - Accent4" xfId="687"/>
    <cellStyle name="40% - Accent4 2" xfId="688"/>
    <cellStyle name="40% - Accent4 3" xfId="689"/>
    <cellStyle name="40% - Accent4_46EE.2011(v1.0)" xfId="690"/>
    <cellStyle name="40% - Accent5" xfId="691"/>
    <cellStyle name="40% - Accent5 2" xfId="692"/>
    <cellStyle name="40% - Accent5 3" xfId="693"/>
    <cellStyle name="40% - Accent5_46EE.2011(v1.0)" xfId="694"/>
    <cellStyle name="40% - Accent6" xfId="695"/>
    <cellStyle name="40% - Accent6 2" xfId="696"/>
    <cellStyle name="40% - Accent6 3" xfId="697"/>
    <cellStyle name="40% - Accent6_46EE.2011(v1.0)" xfId="698"/>
    <cellStyle name="40% - Акцент1 10" xfId="699"/>
    <cellStyle name="40% - Акцент1 2" xfId="700"/>
    <cellStyle name="40% - Акцент1 2 2" xfId="701"/>
    <cellStyle name="40% - Акцент1 2 3" xfId="702"/>
    <cellStyle name="40% - Акцент1 2_46EE.2011(v1.0)" xfId="703"/>
    <cellStyle name="40% - Акцент1 3" xfId="704"/>
    <cellStyle name="40% - Акцент1 3 2" xfId="705"/>
    <cellStyle name="40% - Акцент1 3 3" xfId="706"/>
    <cellStyle name="40% - Акцент1 3_46EE.2011(v1.0)" xfId="707"/>
    <cellStyle name="40% - Акцент1 4" xfId="708"/>
    <cellStyle name="40% - Акцент1 4 2" xfId="709"/>
    <cellStyle name="40% - Акцент1 4 3" xfId="710"/>
    <cellStyle name="40% - Акцент1 4_46EE.2011(v1.0)" xfId="711"/>
    <cellStyle name="40% - Акцент1 5" xfId="712"/>
    <cellStyle name="40% - Акцент1 5 2" xfId="713"/>
    <cellStyle name="40% - Акцент1 5 3" xfId="714"/>
    <cellStyle name="40% - Акцент1 5_46EE.2011(v1.0)" xfId="715"/>
    <cellStyle name="40% - Акцент1 6" xfId="716"/>
    <cellStyle name="40% - Акцент1 6 2" xfId="717"/>
    <cellStyle name="40% - Акцент1 6 3" xfId="718"/>
    <cellStyle name="40% - Акцент1 6_46EE.2011(v1.0)" xfId="719"/>
    <cellStyle name="40% - Акцент1 7" xfId="720"/>
    <cellStyle name="40% - Акцент1 7 2" xfId="721"/>
    <cellStyle name="40% - Акцент1 7 3" xfId="722"/>
    <cellStyle name="40% - Акцент1 7_46EE.2011(v1.0)" xfId="723"/>
    <cellStyle name="40% - Акцент1 8" xfId="724"/>
    <cellStyle name="40% - Акцент1 8 2" xfId="725"/>
    <cellStyle name="40% - Акцент1 8 3" xfId="726"/>
    <cellStyle name="40% - Акцент1 8_46EE.2011(v1.0)" xfId="727"/>
    <cellStyle name="40% - Акцент1 9" xfId="728"/>
    <cellStyle name="40% - Акцент1 9 2" xfId="729"/>
    <cellStyle name="40% - Акцент1 9 3" xfId="730"/>
    <cellStyle name="40% - Акцент1 9_46EE.2011(v1.0)" xfId="731"/>
    <cellStyle name="40% - Акцент2 10" xfId="732"/>
    <cellStyle name="40% - Акцент2 2" xfId="733"/>
    <cellStyle name="40% - Акцент2 2 2" xfId="734"/>
    <cellStyle name="40% - Акцент2 2 3" xfId="735"/>
    <cellStyle name="40% - Акцент2 2_46EE.2011(v1.0)" xfId="736"/>
    <cellStyle name="40% - Акцент2 3" xfId="737"/>
    <cellStyle name="40% - Акцент2 3 2" xfId="738"/>
    <cellStyle name="40% - Акцент2 3 3" xfId="739"/>
    <cellStyle name="40% - Акцент2 3_46EE.2011(v1.0)" xfId="740"/>
    <cellStyle name="40% - Акцент2 4" xfId="741"/>
    <cellStyle name="40% - Акцент2 4 2" xfId="742"/>
    <cellStyle name="40% - Акцент2 4 3" xfId="743"/>
    <cellStyle name="40% - Акцент2 4_46EE.2011(v1.0)" xfId="744"/>
    <cellStyle name="40% - Акцент2 5" xfId="745"/>
    <cellStyle name="40% - Акцент2 5 2" xfId="746"/>
    <cellStyle name="40% - Акцент2 5 3" xfId="747"/>
    <cellStyle name="40% - Акцент2 5_46EE.2011(v1.0)" xfId="748"/>
    <cellStyle name="40% - Акцент2 6" xfId="749"/>
    <cellStyle name="40% - Акцент2 6 2" xfId="750"/>
    <cellStyle name="40% - Акцент2 6 3" xfId="751"/>
    <cellStyle name="40% - Акцент2 6_46EE.2011(v1.0)" xfId="752"/>
    <cellStyle name="40% - Акцент2 7" xfId="753"/>
    <cellStyle name="40% - Акцент2 7 2" xfId="754"/>
    <cellStyle name="40% - Акцент2 7 3" xfId="755"/>
    <cellStyle name="40% - Акцент2 7_46EE.2011(v1.0)" xfId="756"/>
    <cellStyle name="40% - Акцент2 8" xfId="757"/>
    <cellStyle name="40% - Акцент2 8 2" xfId="758"/>
    <cellStyle name="40% - Акцент2 8 3" xfId="759"/>
    <cellStyle name="40% - Акцент2 8_46EE.2011(v1.0)" xfId="760"/>
    <cellStyle name="40% - Акцент2 9" xfId="761"/>
    <cellStyle name="40% - Акцент2 9 2" xfId="762"/>
    <cellStyle name="40% - Акцент2 9 3" xfId="763"/>
    <cellStyle name="40% - Акцент2 9_46EE.2011(v1.0)" xfId="764"/>
    <cellStyle name="40% - Акцент3 10" xfId="765"/>
    <cellStyle name="40% - Акцент3 2" xfId="766"/>
    <cellStyle name="40% - Акцент3 2 2" xfId="767"/>
    <cellStyle name="40% - Акцент3 2 3" xfId="768"/>
    <cellStyle name="40% - Акцент3 2_46EE.2011(v1.0)" xfId="769"/>
    <cellStyle name="40% - Акцент3 3" xfId="770"/>
    <cellStyle name="40% - Акцент3 3 2" xfId="771"/>
    <cellStyle name="40% - Акцент3 3 3" xfId="772"/>
    <cellStyle name="40% - Акцент3 3_46EE.2011(v1.0)" xfId="773"/>
    <cellStyle name="40% - Акцент3 4" xfId="774"/>
    <cellStyle name="40% - Акцент3 4 2" xfId="775"/>
    <cellStyle name="40% - Акцент3 4 3" xfId="776"/>
    <cellStyle name="40% - Акцент3 4_46EE.2011(v1.0)" xfId="777"/>
    <cellStyle name="40% - Акцент3 5" xfId="778"/>
    <cellStyle name="40% - Акцент3 5 2" xfId="779"/>
    <cellStyle name="40% - Акцент3 5 3" xfId="780"/>
    <cellStyle name="40% - Акцент3 5_46EE.2011(v1.0)" xfId="781"/>
    <cellStyle name="40% - Акцент3 6" xfId="782"/>
    <cellStyle name="40% - Акцент3 6 2" xfId="783"/>
    <cellStyle name="40% - Акцент3 6 3" xfId="784"/>
    <cellStyle name="40% - Акцент3 6_46EE.2011(v1.0)" xfId="785"/>
    <cellStyle name="40% - Акцент3 7" xfId="786"/>
    <cellStyle name="40% - Акцент3 7 2" xfId="787"/>
    <cellStyle name="40% - Акцент3 7 3" xfId="788"/>
    <cellStyle name="40% - Акцент3 7_46EE.2011(v1.0)" xfId="789"/>
    <cellStyle name="40% - Акцент3 8" xfId="790"/>
    <cellStyle name="40% - Акцент3 8 2" xfId="791"/>
    <cellStyle name="40% - Акцент3 8 3" xfId="792"/>
    <cellStyle name="40% - Акцент3 8_46EE.2011(v1.0)" xfId="793"/>
    <cellStyle name="40% - Акцент3 9" xfId="794"/>
    <cellStyle name="40% - Акцент3 9 2" xfId="795"/>
    <cellStyle name="40% - Акцент3 9 3" xfId="796"/>
    <cellStyle name="40% - Акцент3 9_46EE.2011(v1.0)" xfId="797"/>
    <cellStyle name="40% - Акцент4 10" xfId="798"/>
    <cellStyle name="40% - Акцент4 2" xfId="799"/>
    <cellStyle name="40% - Акцент4 2 2" xfId="800"/>
    <cellStyle name="40% - Акцент4 2 3" xfId="801"/>
    <cellStyle name="40% - Акцент4 2_46EE.2011(v1.0)" xfId="802"/>
    <cellStyle name="40% - Акцент4 3" xfId="803"/>
    <cellStyle name="40% - Акцент4 3 2" xfId="804"/>
    <cellStyle name="40% - Акцент4 3 3" xfId="805"/>
    <cellStyle name="40% - Акцент4 3_46EE.2011(v1.0)" xfId="806"/>
    <cellStyle name="40% - Акцент4 4" xfId="807"/>
    <cellStyle name="40% - Акцент4 4 2" xfId="808"/>
    <cellStyle name="40% - Акцент4 4 3" xfId="809"/>
    <cellStyle name="40% - Акцент4 4_46EE.2011(v1.0)" xfId="810"/>
    <cellStyle name="40% - Акцент4 5" xfId="811"/>
    <cellStyle name="40% - Акцент4 5 2" xfId="812"/>
    <cellStyle name="40% - Акцент4 5 3" xfId="813"/>
    <cellStyle name="40% - Акцент4 5_46EE.2011(v1.0)" xfId="814"/>
    <cellStyle name="40% - Акцент4 6" xfId="815"/>
    <cellStyle name="40% - Акцент4 6 2" xfId="816"/>
    <cellStyle name="40% - Акцент4 6 3" xfId="817"/>
    <cellStyle name="40% - Акцент4 6_46EE.2011(v1.0)" xfId="818"/>
    <cellStyle name="40% - Акцент4 7" xfId="819"/>
    <cellStyle name="40% - Акцент4 7 2" xfId="820"/>
    <cellStyle name="40% - Акцент4 7 3" xfId="821"/>
    <cellStyle name="40% - Акцент4 7_46EE.2011(v1.0)" xfId="822"/>
    <cellStyle name="40% - Акцент4 8" xfId="823"/>
    <cellStyle name="40% - Акцент4 8 2" xfId="824"/>
    <cellStyle name="40% - Акцент4 8 3" xfId="825"/>
    <cellStyle name="40% - Акцент4 8_46EE.2011(v1.0)" xfId="826"/>
    <cellStyle name="40% - Акцент4 9" xfId="827"/>
    <cellStyle name="40% - Акцент4 9 2" xfId="828"/>
    <cellStyle name="40% - Акцент4 9 3" xfId="829"/>
    <cellStyle name="40% - Акцент4 9_46EE.2011(v1.0)" xfId="830"/>
    <cellStyle name="40% - Акцент5 10" xfId="831"/>
    <cellStyle name="40% - Акцент5 2" xfId="832"/>
    <cellStyle name="40% - Акцент5 2 2" xfId="833"/>
    <cellStyle name="40% - Акцент5 2 3" xfId="834"/>
    <cellStyle name="40% - Акцент5 2_46EE.2011(v1.0)" xfId="835"/>
    <cellStyle name="40% - Акцент5 3" xfId="836"/>
    <cellStyle name="40% - Акцент5 3 2" xfId="837"/>
    <cellStyle name="40% - Акцент5 3 3" xfId="838"/>
    <cellStyle name="40% - Акцент5 3_46EE.2011(v1.0)" xfId="839"/>
    <cellStyle name="40% - Акцент5 4" xfId="840"/>
    <cellStyle name="40% - Акцент5 4 2" xfId="841"/>
    <cellStyle name="40% - Акцент5 4 3" xfId="842"/>
    <cellStyle name="40% - Акцент5 4_46EE.2011(v1.0)" xfId="843"/>
    <cellStyle name="40% - Акцент5 5" xfId="844"/>
    <cellStyle name="40% - Акцент5 5 2" xfId="845"/>
    <cellStyle name="40% - Акцент5 5 3" xfId="846"/>
    <cellStyle name="40% - Акцент5 5_46EE.2011(v1.0)" xfId="847"/>
    <cellStyle name="40% - Акцент5 6" xfId="848"/>
    <cellStyle name="40% - Акцент5 6 2" xfId="849"/>
    <cellStyle name="40% - Акцент5 6 3" xfId="850"/>
    <cellStyle name="40% - Акцент5 6_46EE.2011(v1.0)" xfId="851"/>
    <cellStyle name="40% - Акцент5 7" xfId="852"/>
    <cellStyle name="40% - Акцент5 7 2" xfId="853"/>
    <cellStyle name="40% - Акцент5 7 3" xfId="854"/>
    <cellStyle name="40% - Акцент5 7_46EE.2011(v1.0)" xfId="855"/>
    <cellStyle name="40% - Акцент5 8" xfId="856"/>
    <cellStyle name="40% - Акцент5 8 2" xfId="857"/>
    <cellStyle name="40% - Акцент5 8 3" xfId="858"/>
    <cellStyle name="40% - Акцент5 8_46EE.2011(v1.0)" xfId="859"/>
    <cellStyle name="40% - Акцент5 9" xfId="860"/>
    <cellStyle name="40% - Акцент5 9 2" xfId="861"/>
    <cellStyle name="40% - Акцент5 9 3" xfId="862"/>
    <cellStyle name="40% - Акцент5 9_46EE.2011(v1.0)" xfId="863"/>
    <cellStyle name="40% - Акцент6 10" xfId="864"/>
    <cellStyle name="40% - Акцент6 2" xfId="865"/>
    <cellStyle name="40% - Акцент6 2 2" xfId="866"/>
    <cellStyle name="40% - Акцент6 2 3" xfId="867"/>
    <cellStyle name="40% - Акцент6 2_46EE.2011(v1.0)" xfId="868"/>
    <cellStyle name="40% - Акцент6 3" xfId="869"/>
    <cellStyle name="40% - Акцент6 3 2" xfId="870"/>
    <cellStyle name="40% - Акцент6 3 3" xfId="871"/>
    <cellStyle name="40% - Акцент6 3_46EE.2011(v1.0)" xfId="872"/>
    <cellStyle name="40% - Акцент6 4" xfId="873"/>
    <cellStyle name="40% - Акцент6 4 2" xfId="874"/>
    <cellStyle name="40% - Акцент6 4 3" xfId="875"/>
    <cellStyle name="40% - Акцент6 4_46EE.2011(v1.0)" xfId="876"/>
    <cellStyle name="40% - Акцент6 5" xfId="877"/>
    <cellStyle name="40% - Акцент6 5 2" xfId="878"/>
    <cellStyle name="40% - Акцент6 5 3" xfId="879"/>
    <cellStyle name="40% - Акцент6 5_46EE.2011(v1.0)" xfId="880"/>
    <cellStyle name="40% - Акцент6 6" xfId="881"/>
    <cellStyle name="40% - Акцент6 6 2" xfId="882"/>
    <cellStyle name="40% - Акцент6 6 3" xfId="883"/>
    <cellStyle name="40% - Акцент6 6_46EE.2011(v1.0)" xfId="884"/>
    <cellStyle name="40% - Акцент6 7" xfId="885"/>
    <cellStyle name="40% - Акцент6 7 2" xfId="886"/>
    <cellStyle name="40% - Акцент6 7 3" xfId="887"/>
    <cellStyle name="40% - Акцент6 7_46EE.2011(v1.0)" xfId="888"/>
    <cellStyle name="40% - Акцент6 8" xfId="889"/>
    <cellStyle name="40% - Акцент6 8 2" xfId="890"/>
    <cellStyle name="40% - Акцент6 8 3" xfId="891"/>
    <cellStyle name="40% - Акцент6 8_46EE.2011(v1.0)" xfId="892"/>
    <cellStyle name="40% - Акцент6 9" xfId="893"/>
    <cellStyle name="40% - Акцент6 9 2" xfId="894"/>
    <cellStyle name="40% - Акцент6 9 3" xfId="895"/>
    <cellStyle name="40% - Акцент6 9_46EE.2011(v1.0)" xfId="896"/>
    <cellStyle name="60% - Accent1" xfId="897"/>
    <cellStyle name="60% - Accent2" xfId="898"/>
    <cellStyle name="60% - Accent3" xfId="899"/>
    <cellStyle name="60% - Accent4" xfId="900"/>
    <cellStyle name="60% - Accent5" xfId="901"/>
    <cellStyle name="60% - Accent6" xfId="902"/>
    <cellStyle name="60% - Акцент1 2" xfId="903"/>
    <cellStyle name="60% - Акцент1 2 2" xfId="904"/>
    <cellStyle name="60% - Акцент1 3" xfId="905"/>
    <cellStyle name="60% - Акцент1 3 2" xfId="906"/>
    <cellStyle name="60% - Акцент1 4" xfId="907"/>
    <cellStyle name="60% - Акцент1 4 2" xfId="908"/>
    <cellStyle name="60% - Акцент1 5" xfId="909"/>
    <cellStyle name="60% - Акцент1 5 2" xfId="910"/>
    <cellStyle name="60% - Акцент1 6" xfId="911"/>
    <cellStyle name="60% - Акцент1 6 2" xfId="912"/>
    <cellStyle name="60% - Акцент1 7" xfId="913"/>
    <cellStyle name="60% - Акцент1 7 2" xfId="914"/>
    <cellStyle name="60% - Акцент1 8" xfId="915"/>
    <cellStyle name="60% - Акцент1 8 2" xfId="916"/>
    <cellStyle name="60% - Акцент1 9" xfId="917"/>
    <cellStyle name="60% - Акцент1 9 2" xfId="918"/>
    <cellStyle name="60% - Акцент2 2" xfId="919"/>
    <cellStyle name="60% - Акцент2 2 2" xfId="920"/>
    <cellStyle name="60% - Акцент2 3" xfId="921"/>
    <cellStyle name="60% - Акцент2 3 2" xfId="922"/>
    <cellStyle name="60% - Акцент2 4" xfId="923"/>
    <cellStyle name="60% - Акцент2 4 2" xfId="924"/>
    <cellStyle name="60% - Акцент2 5" xfId="925"/>
    <cellStyle name="60% - Акцент2 5 2" xfId="926"/>
    <cellStyle name="60% - Акцент2 6" xfId="927"/>
    <cellStyle name="60% - Акцент2 6 2" xfId="928"/>
    <cellStyle name="60% - Акцент2 7" xfId="929"/>
    <cellStyle name="60% - Акцент2 7 2" xfId="930"/>
    <cellStyle name="60% - Акцент2 8" xfId="931"/>
    <cellStyle name="60% - Акцент2 8 2" xfId="932"/>
    <cellStyle name="60% - Акцент2 9" xfId="933"/>
    <cellStyle name="60% - Акцент2 9 2" xfId="934"/>
    <cellStyle name="60% - Акцент3 2" xfId="935"/>
    <cellStyle name="60% - Акцент3 2 2" xfId="936"/>
    <cellStyle name="60% - Акцент3 3" xfId="937"/>
    <cellStyle name="60% - Акцент3 3 2" xfId="938"/>
    <cellStyle name="60% - Акцент3 4" xfId="939"/>
    <cellStyle name="60% - Акцент3 4 2" xfId="940"/>
    <cellStyle name="60% - Акцент3 5" xfId="941"/>
    <cellStyle name="60% - Акцент3 5 2" xfId="942"/>
    <cellStyle name="60% - Акцент3 6" xfId="943"/>
    <cellStyle name="60% - Акцент3 6 2" xfId="944"/>
    <cellStyle name="60% - Акцент3 7" xfId="945"/>
    <cellStyle name="60% - Акцент3 7 2" xfId="946"/>
    <cellStyle name="60% - Акцент3 8" xfId="947"/>
    <cellStyle name="60% - Акцент3 8 2" xfId="948"/>
    <cellStyle name="60% - Акцент3 9" xfId="949"/>
    <cellStyle name="60% - Акцент3 9 2" xfId="950"/>
    <cellStyle name="60% - Акцент4 2" xfId="951"/>
    <cellStyle name="60% - Акцент4 2 2" xfId="952"/>
    <cellStyle name="60% - Акцент4 3" xfId="953"/>
    <cellStyle name="60% - Акцент4 3 2" xfId="954"/>
    <cellStyle name="60% - Акцент4 4" xfId="955"/>
    <cellStyle name="60% - Акцент4 4 2" xfId="956"/>
    <cellStyle name="60% - Акцент4 5" xfId="957"/>
    <cellStyle name="60% - Акцент4 5 2" xfId="958"/>
    <cellStyle name="60% - Акцент4 6" xfId="959"/>
    <cellStyle name="60% - Акцент4 6 2" xfId="960"/>
    <cellStyle name="60% - Акцент4 7" xfId="961"/>
    <cellStyle name="60% - Акцент4 7 2" xfId="962"/>
    <cellStyle name="60% - Акцент4 8" xfId="963"/>
    <cellStyle name="60% - Акцент4 8 2" xfId="964"/>
    <cellStyle name="60% - Акцент4 9" xfId="965"/>
    <cellStyle name="60% - Акцент4 9 2" xfId="966"/>
    <cellStyle name="60% - Акцент5 2" xfId="967"/>
    <cellStyle name="60% - Акцент5 2 2" xfId="968"/>
    <cellStyle name="60% - Акцент5 3" xfId="969"/>
    <cellStyle name="60% - Акцент5 3 2" xfId="970"/>
    <cellStyle name="60% - Акцент5 4" xfId="971"/>
    <cellStyle name="60% - Акцент5 4 2" xfId="972"/>
    <cellStyle name="60% - Акцент5 5" xfId="973"/>
    <cellStyle name="60% - Акцент5 5 2" xfId="974"/>
    <cellStyle name="60% - Акцент5 6" xfId="975"/>
    <cellStyle name="60% - Акцент5 6 2" xfId="976"/>
    <cellStyle name="60% - Акцент5 7" xfId="977"/>
    <cellStyle name="60% - Акцент5 7 2" xfId="978"/>
    <cellStyle name="60% - Акцент5 8" xfId="979"/>
    <cellStyle name="60% - Акцент5 8 2" xfId="980"/>
    <cellStyle name="60% - Акцент5 9" xfId="981"/>
    <cellStyle name="60% - Акцент5 9 2" xfId="982"/>
    <cellStyle name="60% - Акцент6 2" xfId="983"/>
    <cellStyle name="60% - Акцент6 2 2" xfId="984"/>
    <cellStyle name="60% - Акцент6 3" xfId="985"/>
    <cellStyle name="60% - Акцент6 3 2" xfId="986"/>
    <cellStyle name="60% - Акцент6 4" xfId="987"/>
    <cellStyle name="60% - Акцент6 4 2" xfId="988"/>
    <cellStyle name="60% - Акцент6 5" xfId="989"/>
    <cellStyle name="60% - Акцент6 5 2" xfId="990"/>
    <cellStyle name="60% - Акцент6 6" xfId="991"/>
    <cellStyle name="60% - Акцент6 6 2" xfId="992"/>
    <cellStyle name="60% - Акцент6 7" xfId="993"/>
    <cellStyle name="60% - Акцент6 7 2" xfId="994"/>
    <cellStyle name="60% - Акцент6 8" xfId="995"/>
    <cellStyle name="60% - Акцент6 8 2" xfId="996"/>
    <cellStyle name="60% - Акцент6 9" xfId="997"/>
    <cellStyle name="60% - Акцент6 9 2" xfId="998"/>
    <cellStyle name="Accent1" xfId="999"/>
    <cellStyle name="Accent2" xfId="1000"/>
    <cellStyle name="Accent3" xfId="1001"/>
    <cellStyle name="Accent4" xfId="1002"/>
    <cellStyle name="Accent5" xfId="1003"/>
    <cellStyle name="Accent6" xfId="1004"/>
    <cellStyle name="Ăčďĺđńńűëęŕ" xfId="1005"/>
    <cellStyle name="AFE" xfId="1006"/>
    <cellStyle name="Áĺççŕůčňíűé" xfId="1007"/>
    <cellStyle name="Äĺíĺćíűé [0]_(ňŕá 3č)" xfId="1008"/>
    <cellStyle name="Äĺíĺćíűé_(ňŕá 3č)" xfId="1009"/>
    <cellStyle name="Bad" xfId="1010"/>
    <cellStyle name="Blue" xfId="1011"/>
    <cellStyle name="Body_$Dollars" xfId="1012"/>
    <cellStyle name="Calculation" xfId="1013"/>
    <cellStyle name="Cells 2" xfId="1014"/>
    <cellStyle name="Check Cell" xfId="1015"/>
    <cellStyle name="Chek" xfId="1016"/>
    <cellStyle name="Comma [0]_Adjusted FS 1299" xfId="1017"/>
    <cellStyle name="Comma 0" xfId="1018"/>
    <cellStyle name="Comma 0*" xfId="1019"/>
    <cellStyle name="Comma 2" xfId="1020"/>
    <cellStyle name="Comma 3*" xfId="1021"/>
    <cellStyle name="Comma_Adjusted FS 1299" xfId="1022"/>
    <cellStyle name="Comma0" xfId="1023"/>
    <cellStyle name="Çŕůčňíűé" xfId="1024"/>
    <cellStyle name="Currency [0]" xfId="1025"/>
    <cellStyle name="Currency [0] 2" xfId="1026"/>
    <cellStyle name="Currency [0] 2 2" xfId="1027"/>
    <cellStyle name="Currency [0] 2 3" xfId="1028"/>
    <cellStyle name="Currency [0] 2 4" xfId="1029"/>
    <cellStyle name="Currency [0] 2 5" xfId="1030"/>
    <cellStyle name="Currency [0] 2 6" xfId="1031"/>
    <cellStyle name="Currency [0] 2 7" xfId="1032"/>
    <cellStyle name="Currency [0] 2 8" xfId="1033"/>
    <cellStyle name="Currency [0] 2 9" xfId="1034"/>
    <cellStyle name="Currency [0] 3" xfId="1035"/>
    <cellStyle name="Currency [0] 3 2" xfId="1036"/>
    <cellStyle name="Currency [0] 3 3" xfId="1037"/>
    <cellStyle name="Currency [0] 3 4" xfId="1038"/>
    <cellStyle name="Currency [0] 3 5" xfId="1039"/>
    <cellStyle name="Currency [0] 3 6" xfId="1040"/>
    <cellStyle name="Currency [0] 3 7" xfId="1041"/>
    <cellStyle name="Currency [0] 3 8" xfId="1042"/>
    <cellStyle name="Currency [0] 3 9" xfId="1043"/>
    <cellStyle name="Currency [0] 4" xfId="1044"/>
    <cellStyle name="Currency [0] 4 2" xfId="1045"/>
    <cellStyle name="Currency [0] 4 3" xfId="1046"/>
    <cellStyle name="Currency [0] 4 4" xfId="1047"/>
    <cellStyle name="Currency [0] 4 5" xfId="1048"/>
    <cellStyle name="Currency [0] 4 6" xfId="1049"/>
    <cellStyle name="Currency [0] 4 7" xfId="1050"/>
    <cellStyle name="Currency [0] 4 8" xfId="1051"/>
    <cellStyle name="Currency [0] 4 9" xfId="1052"/>
    <cellStyle name="Currency [0] 5" xfId="1053"/>
    <cellStyle name="Currency [0] 5 2" xfId="1054"/>
    <cellStyle name="Currency [0] 5 3" xfId="1055"/>
    <cellStyle name="Currency [0] 5 4" xfId="1056"/>
    <cellStyle name="Currency [0] 5 5" xfId="1057"/>
    <cellStyle name="Currency [0] 5 6" xfId="1058"/>
    <cellStyle name="Currency [0] 5 7" xfId="1059"/>
    <cellStyle name="Currency [0] 5 8" xfId="1060"/>
    <cellStyle name="Currency [0] 5 9" xfId="1061"/>
    <cellStyle name="Currency [0] 6" xfId="1062"/>
    <cellStyle name="Currency [0] 6 2" xfId="1063"/>
    <cellStyle name="Currency [0] 6 3" xfId="1064"/>
    <cellStyle name="Currency [0] 7" xfId="1065"/>
    <cellStyle name="Currency [0] 7 2" xfId="1066"/>
    <cellStyle name="Currency [0] 7 3" xfId="1067"/>
    <cellStyle name="Currency [0] 8" xfId="1068"/>
    <cellStyle name="Currency [0] 8 2" xfId="1069"/>
    <cellStyle name="Currency [0] 8 3" xfId="1070"/>
    <cellStyle name="Currency 0" xfId="1071"/>
    <cellStyle name="Currency 2" xfId="1072"/>
    <cellStyle name="Currency_06_9m" xfId="1073"/>
    <cellStyle name="Currency0" xfId="1074"/>
    <cellStyle name="Currency2" xfId="1075"/>
    <cellStyle name="Date" xfId="1076"/>
    <cellStyle name="Date Aligned" xfId="1077"/>
    <cellStyle name="Dates" xfId="1078"/>
    <cellStyle name="Dezimal [0]_NEGS" xfId="1079"/>
    <cellStyle name="Dezimal_NEGS" xfId="1080"/>
    <cellStyle name="Dotted Line" xfId="1081"/>
    <cellStyle name="E&amp;Y House" xfId="1082"/>
    <cellStyle name="E-mail" xfId="1083"/>
    <cellStyle name="E-mail 2" xfId="1084"/>
    <cellStyle name="E-mail_46EP.2012(v0.1)" xfId="1085"/>
    <cellStyle name="Euro" xfId="1086"/>
    <cellStyle name="ew" xfId="1087"/>
    <cellStyle name="Excel Built-in Normal" xfId="1088"/>
    <cellStyle name="Excel_BuiltIn_Hyperlink" xfId="1089"/>
    <cellStyle name="Explanatory Text" xfId="1090"/>
    <cellStyle name="F2" xfId="1091"/>
    <cellStyle name="F3" xfId="1092"/>
    <cellStyle name="F4" xfId="1093"/>
    <cellStyle name="F5" xfId="1094"/>
    <cellStyle name="F6" xfId="1095"/>
    <cellStyle name="F7" xfId="1096"/>
    <cellStyle name="F8" xfId="1097"/>
    <cellStyle name="Fixed" xfId="1098"/>
    <cellStyle name="fo]_x000d__x000a_UserName=Murat Zelef_x000d__x000a_UserCompany=Bumerang_x000d__x000a__x000d__x000a_[File Paths]_x000d__x000a_WorkingDirectory=C:\EQUIS\DLWIN_x000d__x000a_DownLoader=C" xfId="1099"/>
    <cellStyle name="Followed Hyperlink" xfId="1100"/>
    <cellStyle name="Footnote" xfId="1101"/>
    <cellStyle name="Good" xfId="1102"/>
    <cellStyle name="hard no" xfId="1103"/>
    <cellStyle name="Hard Percent" xfId="1104"/>
    <cellStyle name="hardno" xfId="1105"/>
    <cellStyle name="Header" xfId="1106"/>
    <cellStyle name="Header 3" xfId="1107"/>
    <cellStyle name="Heading" xfId="1108"/>
    <cellStyle name="Heading 1" xfId="1109"/>
    <cellStyle name="Heading 2" xfId="1110"/>
    <cellStyle name="Heading 3" xfId="1111"/>
    <cellStyle name="Heading 4" xfId="1112"/>
    <cellStyle name="Heading_GP.ITOG.4.78(v1.0) - для разделения" xfId="1113"/>
    <cellStyle name="Heading1" xfId="1114"/>
    <cellStyle name="Heading2" xfId="1115"/>
    <cellStyle name="Heading2 2" xfId="1116"/>
    <cellStyle name="Heading2_46EP.2012(v0.1)" xfId="1117"/>
    <cellStyle name="Hyperlink" xfId="1118"/>
    <cellStyle name="Îáű÷íűé__FES" xfId="1119"/>
    <cellStyle name="Îáû÷íûé_cogs" xfId="1120"/>
    <cellStyle name="Îňęđűâŕâřŕ˙ń˙ ăčďĺđńńűëęŕ" xfId="1121"/>
    <cellStyle name="Info" xfId="1122"/>
    <cellStyle name="Input" xfId="1123"/>
    <cellStyle name="InputCurrency" xfId="1124"/>
    <cellStyle name="InputCurrency2" xfId="1125"/>
    <cellStyle name="InputMultiple1" xfId="1126"/>
    <cellStyle name="InputPercent1" xfId="1127"/>
    <cellStyle name="Inputs" xfId="1128"/>
    <cellStyle name="Inputs (const)" xfId="1129"/>
    <cellStyle name="Inputs (const) 2" xfId="1130"/>
    <cellStyle name="Inputs (const)_46EP.2012(v0.1)" xfId="1131"/>
    <cellStyle name="Inputs 2" xfId="1132"/>
    <cellStyle name="Inputs Co" xfId="1133"/>
    <cellStyle name="Inputs_46EE.2011(v1.0)" xfId="1134"/>
    <cellStyle name="Linked Cell" xfId="1135"/>
    <cellStyle name="Millares [0]_RESULTS" xfId="1136"/>
    <cellStyle name="Millares_RESULTS" xfId="1137"/>
    <cellStyle name="Milliers [0]_RESULTS" xfId="1138"/>
    <cellStyle name="Milliers_RESULTS" xfId="1139"/>
    <cellStyle name="mnb" xfId="1140"/>
    <cellStyle name="Moneda [0]_RESULTS" xfId="1141"/>
    <cellStyle name="Moneda_RESULTS" xfId="1142"/>
    <cellStyle name="Monétaire [0]_RESULTS" xfId="1143"/>
    <cellStyle name="Monétaire_RESULTS" xfId="1144"/>
    <cellStyle name="Multiple" xfId="1145"/>
    <cellStyle name="Multiple1" xfId="1146"/>
    <cellStyle name="MultipleBelow" xfId="1147"/>
    <cellStyle name="namber" xfId="1148"/>
    <cellStyle name="Neutral" xfId="1149"/>
    <cellStyle name="Norma11l" xfId="1150"/>
    <cellStyle name="normal" xfId="1151"/>
    <cellStyle name="Normal - Style1" xfId="1152"/>
    <cellStyle name="normal 10" xfId="1153"/>
    <cellStyle name="Normal 2" xfId="1154"/>
    <cellStyle name="Normal 2 2" xfId="1155"/>
    <cellStyle name="Normal 2 3" xfId="1156"/>
    <cellStyle name="normal 3" xfId="1157"/>
    <cellStyle name="normal 4" xfId="1158"/>
    <cellStyle name="normal 5" xfId="1159"/>
    <cellStyle name="normal 6" xfId="1160"/>
    <cellStyle name="normal 7" xfId="1161"/>
    <cellStyle name="normal 8" xfId="1162"/>
    <cellStyle name="normal 9" xfId="1163"/>
    <cellStyle name="Normal." xfId="1164"/>
    <cellStyle name="Normal_06_9m" xfId="1165"/>
    <cellStyle name="Normal1" xfId="1166"/>
    <cellStyle name="Normal2" xfId="1167"/>
    <cellStyle name="NormalGB" xfId="1168"/>
    <cellStyle name="Normalny_24. 02. 97." xfId="1169"/>
    <cellStyle name="normбlnм_laroux" xfId="1170"/>
    <cellStyle name="Note" xfId="1171"/>
    <cellStyle name="number" xfId="1172"/>
    <cellStyle name="Ôčíŕíńîâűé [0]_(ňŕá 3č)" xfId="1173"/>
    <cellStyle name="Ôčíŕíńîâűé_(ňŕá 3č)" xfId="1174"/>
    <cellStyle name="Option" xfId="1175"/>
    <cellStyle name="Òûñÿ÷è [0]_cogs" xfId="1176"/>
    <cellStyle name="Òûñÿ÷è_cogs" xfId="1177"/>
    <cellStyle name="Output" xfId="1178"/>
    <cellStyle name="Page Number" xfId="1179"/>
    <cellStyle name="pb_page_heading_LS" xfId="1180"/>
    <cellStyle name="Percent_RS_Lianozovo-Samara_9m01" xfId="1181"/>
    <cellStyle name="Percent1" xfId="1182"/>
    <cellStyle name="Piug" xfId="1183"/>
    <cellStyle name="Plug" xfId="1184"/>
    <cellStyle name="Price_Body" xfId="1185"/>
    <cellStyle name="prochrek" xfId="1186"/>
    <cellStyle name="Protected" xfId="1187"/>
    <cellStyle name="Result" xfId="1188"/>
    <cellStyle name="Result2" xfId="1189"/>
    <cellStyle name="Salomon Logo" xfId="1190"/>
    <cellStyle name="SAPBEXaggData" xfId="1191"/>
    <cellStyle name="SAPBEXaggDataEmph" xfId="1192"/>
    <cellStyle name="SAPBEXaggItem" xfId="1193"/>
    <cellStyle name="SAPBEXaggItemX" xfId="1194"/>
    <cellStyle name="SAPBEXchaText" xfId="1195"/>
    <cellStyle name="SAPBEXexcBad7" xfId="1196"/>
    <cellStyle name="SAPBEXexcBad8" xfId="1197"/>
    <cellStyle name="SAPBEXexcBad9" xfId="1198"/>
    <cellStyle name="SAPBEXexcCritical4" xfId="1199"/>
    <cellStyle name="SAPBEXexcCritical5" xfId="1200"/>
    <cellStyle name="SAPBEXexcCritical6" xfId="1201"/>
    <cellStyle name="SAPBEXexcGood1" xfId="1202"/>
    <cellStyle name="SAPBEXexcGood2" xfId="1203"/>
    <cellStyle name="SAPBEXexcGood3" xfId="1204"/>
    <cellStyle name="SAPBEXfilterDrill" xfId="1205"/>
    <cellStyle name="SAPBEXfilterItem" xfId="1206"/>
    <cellStyle name="SAPBEXfilterText" xfId="1207"/>
    <cellStyle name="SAPBEXformats" xfId="1208"/>
    <cellStyle name="SAPBEXheaderItem" xfId="1209"/>
    <cellStyle name="SAPBEXheaderText" xfId="1210"/>
    <cellStyle name="SAPBEXHLevel0" xfId="1211"/>
    <cellStyle name="SAPBEXHLevel0X" xfId="1212"/>
    <cellStyle name="SAPBEXHLevel1" xfId="1213"/>
    <cellStyle name="SAPBEXHLevel1X" xfId="1214"/>
    <cellStyle name="SAPBEXHLevel2" xfId="1215"/>
    <cellStyle name="SAPBEXHLevel2X" xfId="1216"/>
    <cellStyle name="SAPBEXHLevel3" xfId="1217"/>
    <cellStyle name="SAPBEXHLevel3X" xfId="1218"/>
    <cellStyle name="SAPBEXinputData" xfId="1219"/>
    <cellStyle name="SAPBEXresData" xfId="1220"/>
    <cellStyle name="SAPBEXresDataEmph" xfId="1221"/>
    <cellStyle name="SAPBEXresItem" xfId="1222"/>
    <cellStyle name="SAPBEXresItemX" xfId="1223"/>
    <cellStyle name="SAPBEXstdData" xfId="1224"/>
    <cellStyle name="SAPBEXstdDataEmph" xfId="1225"/>
    <cellStyle name="SAPBEXstdItem" xfId="1226"/>
    <cellStyle name="SAPBEXstdItemX" xfId="1227"/>
    <cellStyle name="SAPBEXtitle" xfId="1228"/>
    <cellStyle name="SAPBEXundefined" xfId="1229"/>
    <cellStyle name="st1" xfId="1230"/>
    <cellStyle name="Standard_NEGS" xfId="1231"/>
    <cellStyle name="Style 1" xfId="1232"/>
    <cellStyle name="Table Head" xfId="1233"/>
    <cellStyle name="Table Head Aligned" xfId="1234"/>
    <cellStyle name="Table Head Blue" xfId="1235"/>
    <cellStyle name="Table Head Green" xfId="1236"/>
    <cellStyle name="Table Head_Val_Sum_Graph" xfId="1237"/>
    <cellStyle name="Table Heading" xfId="1238"/>
    <cellStyle name="Table Heading 2" xfId="1239"/>
    <cellStyle name="Table Heading_46EP.2012(v0.1)" xfId="1240"/>
    <cellStyle name="Table Text" xfId="1241"/>
    <cellStyle name="Table Title" xfId="1242"/>
    <cellStyle name="Table Units" xfId="1243"/>
    <cellStyle name="Table_Header" xfId="1244"/>
    <cellStyle name="TableStyleLight1" xfId="1245"/>
    <cellStyle name="TableStyleLight1 2" xfId="1246"/>
    <cellStyle name="Text" xfId="1247"/>
    <cellStyle name="Text 1" xfId="1248"/>
    <cellStyle name="Text Head" xfId="1249"/>
    <cellStyle name="Text Head 1" xfId="1250"/>
    <cellStyle name="Title" xfId="1251"/>
    <cellStyle name="Title 4" xfId="1252"/>
    <cellStyle name="Total" xfId="1253"/>
    <cellStyle name="TotalCurrency" xfId="1254"/>
    <cellStyle name="Underline_Single" xfId="1255"/>
    <cellStyle name="Unit" xfId="1256"/>
    <cellStyle name="Warning Text" xfId="1257"/>
    <cellStyle name="year" xfId="1258"/>
    <cellStyle name="Акцент1 2" xfId="1259"/>
    <cellStyle name="Акцент1 2 2" xfId="1260"/>
    <cellStyle name="Акцент1 3" xfId="1261"/>
    <cellStyle name="Акцент1 3 2" xfId="1262"/>
    <cellStyle name="Акцент1 4" xfId="1263"/>
    <cellStyle name="Акцент1 4 2" xfId="1264"/>
    <cellStyle name="Акцент1 5" xfId="1265"/>
    <cellStyle name="Акцент1 5 2" xfId="1266"/>
    <cellStyle name="Акцент1 6" xfId="1267"/>
    <cellStyle name="Акцент1 6 2" xfId="1268"/>
    <cellStyle name="Акцент1 7" xfId="1269"/>
    <cellStyle name="Акцент1 7 2" xfId="1270"/>
    <cellStyle name="Акцент1 8" xfId="1271"/>
    <cellStyle name="Акцент1 8 2" xfId="1272"/>
    <cellStyle name="Акцент1 9" xfId="1273"/>
    <cellStyle name="Акцент1 9 2" xfId="1274"/>
    <cellStyle name="Акцент2 2" xfId="1275"/>
    <cellStyle name="Акцент2 2 2" xfId="1276"/>
    <cellStyle name="Акцент2 3" xfId="1277"/>
    <cellStyle name="Акцент2 3 2" xfId="1278"/>
    <cellStyle name="Акцент2 4" xfId="1279"/>
    <cellStyle name="Акцент2 4 2" xfId="1280"/>
    <cellStyle name="Акцент2 5" xfId="1281"/>
    <cellStyle name="Акцент2 5 2" xfId="1282"/>
    <cellStyle name="Акцент2 6" xfId="1283"/>
    <cellStyle name="Акцент2 6 2" xfId="1284"/>
    <cellStyle name="Акцент2 7" xfId="1285"/>
    <cellStyle name="Акцент2 7 2" xfId="1286"/>
    <cellStyle name="Акцент2 8" xfId="1287"/>
    <cellStyle name="Акцент2 8 2" xfId="1288"/>
    <cellStyle name="Акцент2 9" xfId="1289"/>
    <cellStyle name="Акцент2 9 2" xfId="1290"/>
    <cellStyle name="Акцент3 2" xfId="1291"/>
    <cellStyle name="Акцент3 2 2" xfId="1292"/>
    <cellStyle name="Акцент3 3" xfId="1293"/>
    <cellStyle name="Акцент3 3 2" xfId="1294"/>
    <cellStyle name="Акцент3 4" xfId="1295"/>
    <cellStyle name="Акцент3 4 2" xfId="1296"/>
    <cellStyle name="Акцент3 5" xfId="1297"/>
    <cellStyle name="Акцент3 5 2" xfId="1298"/>
    <cellStyle name="Акцент3 6" xfId="1299"/>
    <cellStyle name="Акцент3 6 2" xfId="1300"/>
    <cellStyle name="Акцент3 7" xfId="1301"/>
    <cellStyle name="Акцент3 7 2" xfId="1302"/>
    <cellStyle name="Акцент3 8" xfId="1303"/>
    <cellStyle name="Акцент3 8 2" xfId="1304"/>
    <cellStyle name="Акцент3 9" xfId="1305"/>
    <cellStyle name="Акцент3 9 2" xfId="1306"/>
    <cellStyle name="Акцент4 2" xfId="1307"/>
    <cellStyle name="Акцент4 2 2" xfId="1308"/>
    <cellStyle name="Акцент4 3" xfId="1309"/>
    <cellStyle name="Акцент4 3 2" xfId="1310"/>
    <cellStyle name="Акцент4 4" xfId="1311"/>
    <cellStyle name="Акцент4 4 2" xfId="1312"/>
    <cellStyle name="Акцент4 5" xfId="1313"/>
    <cellStyle name="Акцент4 5 2" xfId="1314"/>
    <cellStyle name="Акцент4 6" xfId="1315"/>
    <cellStyle name="Акцент4 6 2" xfId="1316"/>
    <cellStyle name="Акцент4 7" xfId="1317"/>
    <cellStyle name="Акцент4 7 2" xfId="1318"/>
    <cellStyle name="Акцент4 8" xfId="1319"/>
    <cellStyle name="Акцент4 8 2" xfId="1320"/>
    <cellStyle name="Акцент4 9" xfId="1321"/>
    <cellStyle name="Акцент4 9 2" xfId="1322"/>
    <cellStyle name="Акцент5 2" xfId="1323"/>
    <cellStyle name="Акцент5 2 2" xfId="1324"/>
    <cellStyle name="Акцент5 3" xfId="1325"/>
    <cellStyle name="Акцент5 3 2" xfId="1326"/>
    <cellStyle name="Акцент5 4" xfId="1327"/>
    <cellStyle name="Акцент5 4 2" xfId="1328"/>
    <cellStyle name="Акцент5 5" xfId="1329"/>
    <cellStyle name="Акцент5 5 2" xfId="1330"/>
    <cellStyle name="Акцент5 6" xfId="1331"/>
    <cellStyle name="Акцент5 6 2" xfId="1332"/>
    <cellStyle name="Акцент5 7" xfId="1333"/>
    <cellStyle name="Акцент5 7 2" xfId="1334"/>
    <cellStyle name="Акцент5 8" xfId="1335"/>
    <cellStyle name="Акцент5 8 2" xfId="1336"/>
    <cellStyle name="Акцент5 9" xfId="1337"/>
    <cellStyle name="Акцент5 9 2" xfId="1338"/>
    <cellStyle name="Акцент6 2" xfId="1339"/>
    <cellStyle name="Акцент6 2 2" xfId="1340"/>
    <cellStyle name="Акцент6 3" xfId="1341"/>
    <cellStyle name="Акцент6 3 2" xfId="1342"/>
    <cellStyle name="Акцент6 4" xfId="1343"/>
    <cellStyle name="Акцент6 4 2" xfId="1344"/>
    <cellStyle name="Акцент6 5" xfId="1345"/>
    <cellStyle name="Акцент6 5 2" xfId="1346"/>
    <cellStyle name="Акцент6 6" xfId="1347"/>
    <cellStyle name="Акцент6 6 2" xfId="1348"/>
    <cellStyle name="Акцент6 7" xfId="1349"/>
    <cellStyle name="Акцент6 7 2" xfId="1350"/>
    <cellStyle name="Акцент6 8" xfId="1351"/>
    <cellStyle name="Акцент6 8 2" xfId="1352"/>
    <cellStyle name="Акцент6 9" xfId="1353"/>
    <cellStyle name="Акцент6 9 2" xfId="1354"/>
    <cellStyle name="Беззащитный" xfId="1355"/>
    <cellStyle name="Ввод  2" xfId="1356"/>
    <cellStyle name="Ввод  2 2" xfId="1357"/>
    <cellStyle name="Ввод  2_46EE.2011(v1.0)" xfId="1358"/>
    <cellStyle name="Ввод  3" xfId="1359"/>
    <cellStyle name="Ввод  3 2" xfId="1360"/>
    <cellStyle name="Ввод  3_46EE.2011(v1.0)" xfId="1361"/>
    <cellStyle name="Ввод  4" xfId="1362"/>
    <cellStyle name="Ввод  4 2" xfId="1363"/>
    <cellStyle name="Ввод  4_46EE.2011(v1.0)" xfId="1364"/>
    <cellStyle name="Ввод  5" xfId="1365"/>
    <cellStyle name="Ввод  5 2" xfId="1366"/>
    <cellStyle name="Ввод  5_46EE.2011(v1.0)" xfId="1367"/>
    <cellStyle name="Ввод  6" xfId="1368"/>
    <cellStyle name="Ввод  6 2" xfId="1369"/>
    <cellStyle name="Ввод  6_46EE.2011(v1.0)" xfId="1370"/>
    <cellStyle name="Ввод  7" xfId="1371"/>
    <cellStyle name="Ввод  7 2" xfId="1372"/>
    <cellStyle name="Ввод  7_46EE.2011(v1.0)" xfId="1373"/>
    <cellStyle name="Ввод  8" xfId="1374"/>
    <cellStyle name="Ввод  8 2" xfId="1375"/>
    <cellStyle name="Ввод  8_46EE.2011(v1.0)" xfId="1376"/>
    <cellStyle name="Ввод  9" xfId="1377"/>
    <cellStyle name="Ввод  9 2" xfId="1378"/>
    <cellStyle name="Ввод  9_46EE.2011(v1.0)" xfId="1379"/>
    <cellStyle name="Верт. заголовок" xfId="1380"/>
    <cellStyle name="Вес_продукта" xfId="1381"/>
    <cellStyle name="Вывод 2" xfId="1382"/>
    <cellStyle name="Вывод 2 2" xfId="1383"/>
    <cellStyle name="Вывод 2_46EE.2011(v1.0)" xfId="1384"/>
    <cellStyle name="Вывод 3" xfId="1385"/>
    <cellStyle name="Вывод 3 2" xfId="1386"/>
    <cellStyle name="Вывод 3_46EE.2011(v1.0)" xfId="1387"/>
    <cellStyle name="Вывод 4" xfId="1388"/>
    <cellStyle name="Вывод 4 2" xfId="1389"/>
    <cellStyle name="Вывод 4_46EE.2011(v1.0)" xfId="1390"/>
    <cellStyle name="Вывод 5" xfId="1391"/>
    <cellStyle name="Вывод 5 2" xfId="1392"/>
    <cellStyle name="Вывод 5_46EE.2011(v1.0)" xfId="1393"/>
    <cellStyle name="Вывод 6" xfId="1394"/>
    <cellStyle name="Вывод 6 2" xfId="1395"/>
    <cellStyle name="Вывод 6_46EE.2011(v1.0)" xfId="1396"/>
    <cellStyle name="Вывод 7" xfId="1397"/>
    <cellStyle name="Вывод 7 2" xfId="1398"/>
    <cellStyle name="Вывод 7_46EE.2011(v1.0)" xfId="1399"/>
    <cellStyle name="Вывод 8" xfId="1400"/>
    <cellStyle name="Вывод 8 2" xfId="1401"/>
    <cellStyle name="Вывод 8_46EE.2011(v1.0)" xfId="1402"/>
    <cellStyle name="Вывод 9" xfId="1403"/>
    <cellStyle name="Вывод 9 2" xfId="1404"/>
    <cellStyle name="Вывод 9_46EE.2011(v1.0)" xfId="1405"/>
    <cellStyle name="Вычисление 2" xfId="1406"/>
    <cellStyle name="Вычисление 2 2" xfId="1407"/>
    <cellStyle name="Вычисление 2_46EE.2011(v1.0)" xfId="1408"/>
    <cellStyle name="Вычисление 3" xfId="1409"/>
    <cellStyle name="Вычисление 3 2" xfId="1410"/>
    <cellStyle name="Вычисление 3_46EE.2011(v1.0)" xfId="1411"/>
    <cellStyle name="Вычисление 4" xfId="1412"/>
    <cellStyle name="Вычисление 4 2" xfId="1413"/>
    <cellStyle name="Вычисление 4_46EE.2011(v1.0)" xfId="1414"/>
    <cellStyle name="Вычисление 5" xfId="1415"/>
    <cellStyle name="Вычисление 5 2" xfId="1416"/>
    <cellStyle name="Вычисление 5_46EE.2011(v1.0)" xfId="1417"/>
    <cellStyle name="Вычисление 6" xfId="1418"/>
    <cellStyle name="Вычисление 6 2" xfId="1419"/>
    <cellStyle name="Вычисление 6_46EE.2011(v1.0)" xfId="1420"/>
    <cellStyle name="Вычисление 7" xfId="1421"/>
    <cellStyle name="Вычисление 7 2" xfId="1422"/>
    <cellStyle name="Вычисление 7_46EE.2011(v1.0)" xfId="1423"/>
    <cellStyle name="Вычисление 8" xfId="1424"/>
    <cellStyle name="Вычисление 8 2" xfId="1425"/>
    <cellStyle name="Вычисление 8_46EE.2011(v1.0)" xfId="1426"/>
    <cellStyle name="Вычисление 9" xfId="1427"/>
    <cellStyle name="Вычисление 9 2" xfId="1428"/>
    <cellStyle name="Вычисление 9_46EE.2011(v1.0)" xfId="1429"/>
    <cellStyle name="Гиперссылка 2" xfId="1430"/>
    <cellStyle name="Гиперссылка 2 2" xfId="1431"/>
    <cellStyle name="Гиперссылка 3" xfId="1432"/>
    <cellStyle name="Гиперссылка 4" xfId="1433"/>
    <cellStyle name="Группа" xfId="1434"/>
    <cellStyle name="Группа 0" xfId="1435"/>
    <cellStyle name="Группа 1" xfId="1436"/>
    <cellStyle name="Группа 2" xfId="1437"/>
    <cellStyle name="Группа 3" xfId="1438"/>
    <cellStyle name="Группа 4" xfId="1439"/>
    <cellStyle name="Группа 5" xfId="1440"/>
    <cellStyle name="Группа 6" xfId="1441"/>
    <cellStyle name="Группа 7" xfId="1442"/>
    <cellStyle name="Группа 8" xfId="1443"/>
    <cellStyle name="Группа_additional slides_04.12.03 _1" xfId="1444"/>
    <cellStyle name="ДАТА" xfId="1445"/>
    <cellStyle name="ДАТА 2" xfId="1446"/>
    <cellStyle name="ДАТА 3" xfId="1447"/>
    <cellStyle name="ДАТА 4" xfId="1448"/>
    <cellStyle name="ДАТА 5" xfId="1449"/>
    <cellStyle name="ДАТА 6" xfId="1450"/>
    <cellStyle name="ДАТА 7" xfId="1451"/>
    <cellStyle name="ДАТА 8" xfId="1452"/>
    <cellStyle name="ДАТА 9" xfId="1453"/>
    <cellStyle name="ДАТА_1" xfId="1454"/>
    <cellStyle name="Денежный 2" xfId="1455"/>
    <cellStyle name="Денежный 2 2" xfId="1456"/>
    <cellStyle name="Денежный 2_INDEX.STATION.2012(v1.0)_" xfId="1457"/>
    <cellStyle name="Заголовок" xfId="1458"/>
    <cellStyle name="Заголовок 1 2" xfId="1459"/>
    <cellStyle name="Заголовок 1 2 2" xfId="1460"/>
    <cellStyle name="Заголовок 1 2_46EE.2011(v1.0)" xfId="1461"/>
    <cellStyle name="Заголовок 1 3" xfId="1462"/>
    <cellStyle name="Заголовок 1 3 2" xfId="1463"/>
    <cellStyle name="Заголовок 1 3_46EE.2011(v1.0)" xfId="1464"/>
    <cellStyle name="Заголовок 1 4" xfId="1465"/>
    <cellStyle name="Заголовок 1 4 2" xfId="1466"/>
    <cellStyle name="Заголовок 1 4_46EE.2011(v1.0)" xfId="1467"/>
    <cellStyle name="Заголовок 1 5" xfId="1468"/>
    <cellStyle name="Заголовок 1 5 2" xfId="1469"/>
    <cellStyle name="Заголовок 1 5_46EE.2011(v1.0)" xfId="1470"/>
    <cellStyle name="Заголовок 1 6" xfId="1471"/>
    <cellStyle name="Заголовок 1 6 2" xfId="1472"/>
    <cellStyle name="Заголовок 1 6_46EE.2011(v1.0)" xfId="1473"/>
    <cellStyle name="Заголовок 1 7" xfId="1474"/>
    <cellStyle name="Заголовок 1 7 2" xfId="1475"/>
    <cellStyle name="Заголовок 1 7_46EE.2011(v1.0)" xfId="1476"/>
    <cellStyle name="Заголовок 1 8" xfId="1477"/>
    <cellStyle name="Заголовок 1 8 2" xfId="1478"/>
    <cellStyle name="Заголовок 1 8_46EE.2011(v1.0)" xfId="1479"/>
    <cellStyle name="Заголовок 1 9" xfId="1480"/>
    <cellStyle name="Заголовок 1 9 2" xfId="1481"/>
    <cellStyle name="Заголовок 1 9_46EE.2011(v1.0)" xfId="1482"/>
    <cellStyle name="Заголовок 2 2" xfId="1483"/>
    <cellStyle name="Заголовок 2 2 2" xfId="1484"/>
    <cellStyle name="Заголовок 2 2_46EE.2011(v1.0)" xfId="1485"/>
    <cellStyle name="Заголовок 2 3" xfId="1486"/>
    <cellStyle name="Заголовок 2 3 2" xfId="1487"/>
    <cellStyle name="Заголовок 2 3_46EE.2011(v1.0)" xfId="1488"/>
    <cellStyle name="Заголовок 2 4" xfId="1489"/>
    <cellStyle name="Заголовок 2 4 2" xfId="1490"/>
    <cellStyle name="Заголовок 2 4_46EE.2011(v1.0)" xfId="1491"/>
    <cellStyle name="Заголовок 2 5" xfId="1492"/>
    <cellStyle name="Заголовок 2 5 2" xfId="1493"/>
    <cellStyle name="Заголовок 2 5_46EE.2011(v1.0)" xfId="1494"/>
    <cellStyle name="Заголовок 2 6" xfId="1495"/>
    <cellStyle name="Заголовок 2 6 2" xfId="1496"/>
    <cellStyle name="Заголовок 2 6_46EE.2011(v1.0)" xfId="1497"/>
    <cellStyle name="Заголовок 2 7" xfId="1498"/>
    <cellStyle name="Заголовок 2 7 2" xfId="1499"/>
    <cellStyle name="Заголовок 2 7_46EE.2011(v1.0)" xfId="1500"/>
    <cellStyle name="Заголовок 2 8" xfId="1501"/>
    <cellStyle name="Заголовок 2 8 2" xfId="1502"/>
    <cellStyle name="Заголовок 2 8_46EE.2011(v1.0)" xfId="1503"/>
    <cellStyle name="Заголовок 2 9" xfId="1504"/>
    <cellStyle name="Заголовок 2 9 2" xfId="1505"/>
    <cellStyle name="Заголовок 2 9_46EE.2011(v1.0)" xfId="1506"/>
    <cellStyle name="Заголовок 3 2" xfId="1507"/>
    <cellStyle name="Заголовок 3 2 2" xfId="1508"/>
    <cellStyle name="Заголовок 3 2_46EE.2011(v1.0)" xfId="1509"/>
    <cellStyle name="Заголовок 3 3" xfId="1510"/>
    <cellStyle name="Заголовок 3 3 2" xfId="1511"/>
    <cellStyle name="Заголовок 3 3_46EE.2011(v1.0)" xfId="1512"/>
    <cellStyle name="Заголовок 3 4" xfId="1513"/>
    <cellStyle name="Заголовок 3 4 2" xfId="1514"/>
    <cellStyle name="Заголовок 3 4_46EE.2011(v1.0)" xfId="1515"/>
    <cellStyle name="Заголовок 3 5" xfId="1516"/>
    <cellStyle name="Заголовок 3 5 2" xfId="1517"/>
    <cellStyle name="Заголовок 3 5_46EE.2011(v1.0)" xfId="1518"/>
    <cellStyle name="Заголовок 3 6" xfId="1519"/>
    <cellStyle name="Заголовок 3 6 2" xfId="1520"/>
    <cellStyle name="Заголовок 3 6_46EE.2011(v1.0)" xfId="1521"/>
    <cellStyle name="Заголовок 3 7" xfId="1522"/>
    <cellStyle name="Заголовок 3 7 2" xfId="1523"/>
    <cellStyle name="Заголовок 3 7_46EE.2011(v1.0)" xfId="1524"/>
    <cellStyle name="Заголовок 3 8" xfId="1525"/>
    <cellStyle name="Заголовок 3 8 2" xfId="1526"/>
    <cellStyle name="Заголовок 3 8_46EE.2011(v1.0)" xfId="1527"/>
    <cellStyle name="Заголовок 3 9" xfId="1528"/>
    <cellStyle name="Заголовок 3 9 2" xfId="1529"/>
    <cellStyle name="Заголовок 3 9_46EE.2011(v1.0)" xfId="1530"/>
    <cellStyle name="Заголовок 4 2" xfId="1531"/>
    <cellStyle name="Заголовок 4 2 2" xfId="1532"/>
    <cellStyle name="Заголовок 4 3" xfId="1533"/>
    <cellStyle name="Заголовок 4 3 2" xfId="1534"/>
    <cellStyle name="Заголовок 4 4" xfId="1535"/>
    <cellStyle name="Заголовок 4 4 2" xfId="1536"/>
    <cellStyle name="Заголовок 4 5" xfId="1537"/>
    <cellStyle name="Заголовок 4 5 2" xfId="1538"/>
    <cellStyle name="Заголовок 4 6" xfId="1539"/>
    <cellStyle name="Заголовок 4 6 2" xfId="1540"/>
    <cellStyle name="Заголовок 4 7" xfId="1541"/>
    <cellStyle name="Заголовок 4 7 2" xfId="1542"/>
    <cellStyle name="Заголовок 4 8" xfId="1543"/>
    <cellStyle name="Заголовок 4 8 2" xfId="1544"/>
    <cellStyle name="Заголовок 4 9" xfId="1545"/>
    <cellStyle name="Заголовок 4 9 2" xfId="1546"/>
    <cellStyle name="ЗАГОЛОВОК1" xfId="1547"/>
    <cellStyle name="ЗАГОЛОВОК2" xfId="1548"/>
    <cellStyle name="ЗаголовокСтолбца" xfId="1549"/>
    <cellStyle name="Защитный" xfId="1550"/>
    <cellStyle name="Значение" xfId="1551"/>
    <cellStyle name="Зоголовок" xfId="1552"/>
    <cellStyle name="Итог 2" xfId="1553"/>
    <cellStyle name="Итог 2 2" xfId="1554"/>
    <cellStyle name="Итог 2_46EE.2011(v1.0)" xfId="1555"/>
    <cellStyle name="Итог 3" xfId="1556"/>
    <cellStyle name="Итог 3 2" xfId="1557"/>
    <cellStyle name="Итог 3_46EE.2011(v1.0)" xfId="1558"/>
    <cellStyle name="Итог 4" xfId="1559"/>
    <cellStyle name="Итог 4 2" xfId="1560"/>
    <cellStyle name="Итог 4_46EE.2011(v1.0)" xfId="1561"/>
    <cellStyle name="Итог 5" xfId="1562"/>
    <cellStyle name="Итог 5 2" xfId="1563"/>
    <cellStyle name="Итог 5_46EE.2011(v1.0)" xfId="1564"/>
    <cellStyle name="Итог 6" xfId="1565"/>
    <cellStyle name="Итог 6 2" xfId="1566"/>
    <cellStyle name="Итог 6_46EE.2011(v1.0)" xfId="1567"/>
    <cellStyle name="Итог 7" xfId="1568"/>
    <cellStyle name="Итог 7 2" xfId="1569"/>
    <cellStyle name="Итог 7_46EE.2011(v1.0)" xfId="1570"/>
    <cellStyle name="Итог 8" xfId="1571"/>
    <cellStyle name="Итог 8 2" xfId="1572"/>
    <cellStyle name="Итог 8_46EE.2011(v1.0)" xfId="1573"/>
    <cellStyle name="Итог 9" xfId="1574"/>
    <cellStyle name="Итог 9 2" xfId="1575"/>
    <cellStyle name="Итог 9_46EE.2011(v1.0)" xfId="1576"/>
    <cellStyle name="Итого" xfId="1577"/>
    <cellStyle name="ИТОГОВЫЙ" xfId="1578"/>
    <cellStyle name="ИТОГОВЫЙ 2" xfId="1579"/>
    <cellStyle name="ИТОГОВЫЙ 3" xfId="1580"/>
    <cellStyle name="ИТОГОВЫЙ 4" xfId="1581"/>
    <cellStyle name="ИТОГОВЫЙ 5" xfId="1582"/>
    <cellStyle name="ИТОГОВЫЙ 6" xfId="1583"/>
    <cellStyle name="ИТОГОВЫЙ 7" xfId="1584"/>
    <cellStyle name="ИТОГОВЫЙ 8" xfId="1585"/>
    <cellStyle name="ИТОГОВЫЙ 9" xfId="1586"/>
    <cellStyle name="ИТОГОВЫЙ_1" xfId="1587"/>
    <cellStyle name="Контрольная ячейка 2" xfId="1588"/>
    <cellStyle name="Контрольная ячейка 2 2" xfId="1589"/>
    <cellStyle name="Контрольная ячейка 2_46EE.2011(v1.0)" xfId="1590"/>
    <cellStyle name="Контрольная ячейка 3" xfId="1591"/>
    <cellStyle name="Контрольная ячейка 3 2" xfId="1592"/>
    <cellStyle name="Контрольная ячейка 3_46EE.2011(v1.0)" xfId="1593"/>
    <cellStyle name="Контрольная ячейка 4" xfId="1594"/>
    <cellStyle name="Контрольная ячейка 4 2" xfId="1595"/>
    <cellStyle name="Контрольная ячейка 4_46EE.2011(v1.0)" xfId="1596"/>
    <cellStyle name="Контрольная ячейка 5" xfId="1597"/>
    <cellStyle name="Контрольная ячейка 5 2" xfId="1598"/>
    <cellStyle name="Контрольная ячейка 5_46EE.2011(v1.0)" xfId="1599"/>
    <cellStyle name="Контрольная ячейка 6" xfId="1600"/>
    <cellStyle name="Контрольная ячейка 6 2" xfId="1601"/>
    <cellStyle name="Контрольная ячейка 6_46EE.2011(v1.0)" xfId="1602"/>
    <cellStyle name="Контрольная ячейка 7" xfId="1603"/>
    <cellStyle name="Контрольная ячейка 7 2" xfId="1604"/>
    <cellStyle name="Контрольная ячейка 7_46EE.2011(v1.0)" xfId="1605"/>
    <cellStyle name="Контрольная ячейка 8" xfId="1606"/>
    <cellStyle name="Контрольная ячейка 8 2" xfId="1607"/>
    <cellStyle name="Контрольная ячейка 8_46EE.2011(v1.0)" xfId="1608"/>
    <cellStyle name="Контрольная ячейка 9" xfId="1609"/>
    <cellStyle name="Контрольная ячейка 9 2" xfId="1610"/>
    <cellStyle name="Контрольная ячейка 9_46EE.2011(v1.0)" xfId="1611"/>
    <cellStyle name="Миша (бланки отчетности)" xfId="1612"/>
    <cellStyle name="Мои наименования показателей" xfId="1613"/>
    <cellStyle name="Мои наименования показателей 2" xfId="1614"/>
    <cellStyle name="Мои наименования показателей 2 2" xfId="1615"/>
    <cellStyle name="Мои наименования показателей 2 3" xfId="1616"/>
    <cellStyle name="Мои наименования показателей 2 4" xfId="1617"/>
    <cellStyle name="Мои наименования показателей 2 5" xfId="1618"/>
    <cellStyle name="Мои наименования показателей 2 6" xfId="1619"/>
    <cellStyle name="Мои наименования показателей 2 7" xfId="1620"/>
    <cellStyle name="Мои наименования показателей 2 8" xfId="1621"/>
    <cellStyle name="Мои наименования показателей 2 9" xfId="1622"/>
    <cellStyle name="Мои наименования показателей 2_1" xfId="1623"/>
    <cellStyle name="Мои наименования показателей 3" xfId="1624"/>
    <cellStyle name="Мои наименования показателей 3 2" xfId="1625"/>
    <cellStyle name="Мои наименования показателей 3 3" xfId="1626"/>
    <cellStyle name="Мои наименования показателей 3 4" xfId="1627"/>
    <cellStyle name="Мои наименования показателей 3 5" xfId="1628"/>
    <cellStyle name="Мои наименования показателей 3 6" xfId="1629"/>
    <cellStyle name="Мои наименования показателей 3 7" xfId="1630"/>
    <cellStyle name="Мои наименования показателей 3 8" xfId="1631"/>
    <cellStyle name="Мои наименования показателей 3 9" xfId="1632"/>
    <cellStyle name="Мои наименования показателей 3_1" xfId="1633"/>
    <cellStyle name="Мои наименования показателей 4" xfId="1634"/>
    <cellStyle name="Мои наименования показателей 4 2" xfId="1635"/>
    <cellStyle name="Мои наименования показателей 4 3" xfId="1636"/>
    <cellStyle name="Мои наименования показателей 4 4" xfId="1637"/>
    <cellStyle name="Мои наименования показателей 4 5" xfId="1638"/>
    <cellStyle name="Мои наименования показателей 4 6" xfId="1639"/>
    <cellStyle name="Мои наименования показателей 4 7" xfId="1640"/>
    <cellStyle name="Мои наименования показателей 4 8" xfId="1641"/>
    <cellStyle name="Мои наименования показателей 4 9" xfId="1642"/>
    <cellStyle name="Мои наименования показателей 4_1" xfId="1643"/>
    <cellStyle name="Мои наименования показателей 5" xfId="1644"/>
    <cellStyle name="Мои наименования показателей 5 2" xfId="1645"/>
    <cellStyle name="Мои наименования показателей 5 3" xfId="1646"/>
    <cellStyle name="Мои наименования показателей 5 4" xfId="1647"/>
    <cellStyle name="Мои наименования показателей 5 5" xfId="1648"/>
    <cellStyle name="Мои наименования показателей 5 6" xfId="1649"/>
    <cellStyle name="Мои наименования показателей 5 7" xfId="1650"/>
    <cellStyle name="Мои наименования показателей 5 8" xfId="1651"/>
    <cellStyle name="Мои наименования показателей 5 9" xfId="1652"/>
    <cellStyle name="Мои наименования показателей 5_1" xfId="1653"/>
    <cellStyle name="Мои наименования показателей 6" xfId="1654"/>
    <cellStyle name="Мои наименования показателей 6 2" xfId="1655"/>
    <cellStyle name="Мои наименования показателей 6 3" xfId="1656"/>
    <cellStyle name="Мои наименования показателей 6_46EE.2011(v1.0)" xfId="1657"/>
    <cellStyle name="Мои наименования показателей 7" xfId="1658"/>
    <cellStyle name="Мои наименования показателей 7 2" xfId="1659"/>
    <cellStyle name="Мои наименования показателей 7 3" xfId="1660"/>
    <cellStyle name="Мои наименования показателей 7_46EE.2011(v1.0)" xfId="1661"/>
    <cellStyle name="Мои наименования показателей 8" xfId="1662"/>
    <cellStyle name="Мои наименования показателей 8 2" xfId="1663"/>
    <cellStyle name="Мои наименования показателей 8 3" xfId="1664"/>
    <cellStyle name="Мои наименования показателей 8_46EE.2011(v1.0)" xfId="1665"/>
    <cellStyle name="Мои наименования показателей_46EE.2011" xfId="1666"/>
    <cellStyle name="Мой заголовок" xfId="1667"/>
    <cellStyle name="Мой заголовок листа" xfId="1668"/>
    <cellStyle name="Мой заголовок_Новая инструкция1_фст" xfId="1669"/>
    <cellStyle name="назв фил" xfId="1670"/>
    <cellStyle name="Название 2" xfId="1671"/>
    <cellStyle name="Название 2 2" xfId="1672"/>
    <cellStyle name="Название 3" xfId="1673"/>
    <cellStyle name="Название 3 2" xfId="1674"/>
    <cellStyle name="Название 4" xfId="1675"/>
    <cellStyle name="Название 4 2" xfId="1676"/>
    <cellStyle name="Название 5" xfId="1677"/>
    <cellStyle name="Название 5 2" xfId="1678"/>
    <cellStyle name="Название 6" xfId="1679"/>
    <cellStyle name="Название 6 2" xfId="1680"/>
    <cellStyle name="Название 7" xfId="1681"/>
    <cellStyle name="Название 7 2" xfId="1682"/>
    <cellStyle name="Название 8" xfId="1683"/>
    <cellStyle name="Название 8 2" xfId="1684"/>
    <cellStyle name="Название 9" xfId="1685"/>
    <cellStyle name="Название 9 2" xfId="1686"/>
    <cellStyle name="Невидимый" xfId="1687"/>
    <cellStyle name="Нейтральный 2" xfId="1688"/>
    <cellStyle name="Нейтральный 2 2" xfId="1689"/>
    <cellStyle name="Нейтральный 3" xfId="1690"/>
    <cellStyle name="Нейтральный 3 2" xfId="1691"/>
    <cellStyle name="Нейтральный 4" xfId="1692"/>
    <cellStyle name="Нейтральный 4 2" xfId="1693"/>
    <cellStyle name="Нейтральный 5" xfId="1694"/>
    <cellStyle name="Нейтральный 5 2" xfId="1695"/>
    <cellStyle name="Нейтральный 6" xfId="1696"/>
    <cellStyle name="Нейтральный 6 2" xfId="1697"/>
    <cellStyle name="Нейтральный 7" xfId="1698"/>
    <cellStyle name="Нейтральный 7 2" xfId="1699"/>
    <cellStyle name="Нейтральный 8" xfId="1700"/>
    <cellStyle name="Нейтральный 8 2" xfId="1701"/>
    <cellStyle name="Нейтральный 9" xfId="1702"/>
    <cellStyle name="Нейтральный 9 2" xfId="1703"/>
    <cellStyle name="Низ1" xfId="1704"/>
    <cellStyle name="Низ2" xfId="1705"/>
    <cellStyle name="Обычный" xfId="0" builtinId="0"/>
    <cellStyle name="Обычный 10" xfId="1706"/>
    <cellStyle name="Обычный 11" xfId="1707"/>
    <cellStyle name="Обычный 11 2" xfId="1708"/>
    <cellStyle name="Обычный 11_46EE.2011(v1.2)" xfId="1709"/>
    <cellStyle name="Обычный 12" xfId="1"/>
    <cellStyle name="Обычный 12 2" xfId="1710"/>
    <cellStyle name="Обычный 13" xfId="1711"/>
    <cellStyle name="Обычный 13 2" xfId="1712"/>
    <cellStyle name="Обычный 14" xfId="1713"/>
    <cellStyle name="Обычный 15" xfId="1714"/>
    <cellStyle name="Обычный 16" xfId="1715"/>
    <cellStyle name="Обычный 17" xfId="1716"/>
    <cellStyle name="Обычный 18" xfId="1717"/>
    <cellStyle name="Обычный 19" xfId="1718"/>
    <cellStyle name="Обычный 2" xfId="1719"/>
    <cellStyle name="Обычный 2 10" xfId="1720"/>
    <cellStyle name="Обычный 2 11" xfId="1721"/>
    <cellStyle name="Обычный 2 2" xfId="1722"/>
    <cellStyle name="Обычный 2 2 2" xfId="1723"/>
    <cellStyle name="Обычный 2 2 2 2" xfId="1724"/>
    <cellStyle name="Обычный 2 2 2 3" xfId="1725"/>
    <cellStyle name="Обычный 2 2 3" xfId="1726"/>
    <cellStyle name="Обычный 2 2 4" xfId="1727"/>
    <cellStyle name="Обычный 2 2_46EE.2011(v1.0)" xfId="1728"/>
    <cellStyle name="Обычный 2 3" xfId="1729"/>
    <cellStyle name="Обычный 2 3 2" xfId="1730"/>
    <cellStyle name="Обычный 2 3 3" xfId="1731"/>
    <cellStyle name="Обычный 2 3 4" xfId="1732"/>
    <cellStyle name="Обычный 2 3_46EE.2011(v1.0)" xfId="1733"/>
    <cellStyle name="Обычный 2 4" xfId="1734"/>
    <cellStyle name="Обычный 2 4 2" xfId="1735"/>
    <cellStyle name="Обычный 2 4 2 2" xfId="1736"/>
    <cellStyle name="Обычный 2 4 3" xfId="1737"/>
    <cellStyle name="Обычный 2 4 4" xfId="1738"/>
    <cellStyle name="Обычный 2 4_46EE.2011(v1.0)" xfId="1739"/>
    <cellStyle name="Обычный 2 5" xfId="1740"/>
    <cellStyle name="Обычный 2 5 2" xfId="1741"/>
    <cellStyle name="Обычный 2 5 3" xfId="1742"/>
    <cellStyle name="Обычный 2 5 4" xfId="1743"/>
    <cellStyle name="Обычный 2 5_46EE.2011(v1.0)" xfId="1744"/>
    <cellStyle name="Обычный 2 6" xfId="1745"/>
    <cellStyle name="Обычный 2 6 2" xfId="1746"/>
    <cellStyle name="Обычный 2 6 3" xfId="1747"/>
    <cellStyle name="Обычный 2 6_46EE.2011(v1.0)" xfId="1748"/>
    <cellStyle name="Обычный 2 7" xfId="1749"/>
    <cellStyle name="Обычный 2 8" xfId="1750"/>
    <cellStyle name="Обычный 2 9" xfId="1751"/>
    <cellStyle name="Обычный 2_1" xfId="1752"/>
    <cellStyle name="Обычный 20" xfId="1753"/>
    <cellStyle name="Обычный 21" xfId="1754"/>
    <cellStyle name="Обычный 22" xfId="1755"/>
    <cellStyle name="Обычный 23" xfId="1756"/>
    <cellStyle name="Обычный 24" xfId="1757"/>
    <cellStyle name="Обычный 25" xfId="1758"/>
    <cellStyle name="Обычный 3" xfId="1759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1771"/>
    <cellStyle name="Обычный 5 2" xfId="1772"/>
    <cellStyle name="Обычный 54" xfId="1773"/>
    <cellStyle name="Обычный 6" xfId="1774"/>
    <cellStyle name="Обычный 6 2" xfId="1775"/>
    <cellStyle name="Обычный 7" xfId="1776"/>
    <cellStyle name="Обычный 8" xfId="1777"/>
    <cellStyle name="Обычный 9" xfId="1778"/>
    <cellStyle name="Ошибка" xfId="1779"/>
    <cellStyle name="Плохой 2" xfId="1780"/>
    <cellStyle name="Плохой 2 2" xfId="1781"/>
    <cellStyle name="Плохой 3" xfId="1782"/>
    <cellStyle name="Плохой 3 2" xfId="1783"/>
    <cellStyle name="Плохой 4" xfId="1784"/>
    <cellStyle name="Плохой 4 2" xfId="1785"/>
    <cellStyle name="Плохой 5" xfId="1786"/>
    <cellStyle name="Плохой 5 2" xfId="1787"/>
    <cellStyle name="Плохой 6" xfId="1788"/>
    <cellStyle name="Плохой 6 2" xfId="1789"/>
    <cellStyle name="Плохой 7" xfId="1790"/>
    <cellStyle name="Плохой 7 2" xfId="1791"/>
    <cellStyle name="Плохой 8" xfId="1792"/>
    <cellStyle name="Плохой 8 2" xfId="1793"/>
    <cellStyle name="Плохой 9" xfId="1794"/>
    <cellStyle name="Плохой 9 2" xfId="1795"/>
    <cellStyle name="По центру с переносом" xfId="1796"/>
    <cellStyle name="По ширине с переносом" xfId="1797"/>
    <cellStyle name="Подгруппа" xfId="1798"/>
    <cellStyle name="Поле ввода" xfId="1799"/>
    <cellStyle name="Пояснение 2" xfId="1800"/>
    <cellStyle name="Пояснение 2 2" xfId="1801"/>
    <cellStyle name="Пояснение 3" xfId="1802"/>
    <cellStyle name="Пояснение 3 2" xfId="1803"/>
    <cellStyle name="Пояснение 4" xfId="1804"/>
    <cellStyle name="Пояснение 4 2" xfId="1805"/>
    <cellStyle name="Пояснение 5" xfId="1806"/>
    <cellStyle name="Пояснение 5 2" xfId="1807"/>
    <cellStyle name="Пояснение 6" xfId="1808"/>
    <cellStyle name="Пояснение 6 2" xfId="1809"/>
    <cellStyle name="Пояснение 7" xfId="1810"/>
    <cellStyle name="Пояснение 7 2" xfId="1811"/>
    <cellStyle name="Пояснение 8" xfId="1812"/>
    <cellStyle name="Пояснение 8 2" xfId="1813"/>
    <cellStyle name="Пояснение 9" xfId="1814"/>
    <cellStyle name="Пояснение 9 2" xfId="1815"/>
    <cellStyle name="Примечание 10" xfId="1816"/>
    <cellStyle name="Примечание 10 2" xfId="1817"/>
    <cellStyle name="Примечание 10 3" xfId="1818"/>
    <cellStyle name="Примечание 10_46EE.2011(v1.0)" xfId="1819"/>
    <cellStyle name="Примечание 11" xfId="1820"/>
    <cellStyle name="Примечание 11 2" xfId="1821"/>
    <cellStyle name="Примечание 11 3" xfId="1822"/>
    <cellStyle name="Примечание 11_46EE.2011(v1.0)" xfId="1823"/>
    <cellStyle name="Примечание 12" xfId="1824"/>
    <cellStyle name="Примечание 12 2" xfId="1825"/>
    <cellStyle name="Примечание 12 3" xfId="1826"/>
    <cellStyle name="Примечание 12_46EE.2011(v1.0)" xfId="1827"/>
    <cellStyle name="Примечание 2" xfId="1828"/>
    <cellStyle name="Примечание 2 2" xfId="1829"/>
    <cellStyle name="Примечание 2 3" xfId="1830"/>
    <cellStyle name="Примечание 2 4" xfId="1831"/>
    <cellStyle name="Примечание 2 5" xfId="1832"/>
    <cellStyle name="Примечание 2 6" xfId="1833"/>
    <cellStyle name="Примечание 2 7" xfId="1834"/>
    <cellStyle name="Примечание 2 8" xfId="1835"/>
    <cellStyle name="Примечание 2 9" xfId="1836"/>
    <cellStyle name="Примечание 2_46EE.2011(v1.0)" xfId="1837"/>
    <cellStyle name="Примечание 3" xfId="1838"/>
    <cellStyle name="Примечание 3 2" xfId="1839"/>
    <cellStyle name="Примечание 3 3" xfId="1840"/>
    <cellStyle name="Примечание 3 4" xfId="1841"/>
    <cellStyle name="Примечание 3 5" xfId="1842"/>
    <cellStyle name="Примечание 3 6" xfId="1843"/>
    <cellStyle name="Примечание 3 7" xfId="1844"/>
    <cellStyle name="Примечание 3 8" xfId="1845"/>
    <cellStyle name="Примечание 3 9" xfId="1846"/>
    <cellStyle name="Примечание 3_46EE.2011(v1.0)" xfId="1847"/>
    <cellStyle name="Примечание 4" xfId="1848"/>
    <cellStyle name="Примечание 4 2" xfId="1849"/>
    <cellStyle name="Примечание 4 3" xfId="1850"/>
    <cellStyle name="Примечание 4 4" xfId="1851"/>
    <cellStyle name="Примечание 4 5" xfId="1852"/>
    <cellStyle name="Примечание 4 6" xfId="1853"/>
    <cellStyle name="Примечание 4 7" xfId="1854"/>
    <cellStyle name="Примечание 4 8" xfId="1855"/>
    <cellStyle name="Примечание 4 9" xfId="1856"/>
    <cellStyle name="Примечание 4_46EE.2011(v1.0)" xfId="1857"/>
    <cellStyle name="Примечание 5" xfId="1858"/>
    <cellStyle name="Примечание 5 2" xfId="1859"/>
    <cellStyle name="Примечание 5 3" xfId="1860"/>
    <cellStyle name="Примечание 5 4" xfId="1861"/>
    <cellStyle name="Примечание 5 5" xfId="1862"/>
    <cellStyle name="Примечание 5 6" xfId="1863"/>
    <cellStyle name="Примечание 5 7" xfId="1864"/>
    <cellStyle name="Примечание 5 8" xfId="1865"/>
    <cellStyle name="Примечание 5 9" xfId="1866"/>
    <cellStyle name="Примечание 5_46EE.2011(v1.0)" xfId="1867"/>
    <cellStyle name="Примечание 6" xfId="1868"/>
    <cellStyle name="Примечание 6 2" xfId="1869"/>
    <cellStyle name="Примечание 6_46EE.2011(v1.0)" xfId="1870"/>
    <cellStyle name="Примечание 7" xfId="1871"/>
    <cellStyle name="Примечание 7 2" xfId="1872"/>
    <cellStyle name="Примечание 7_46EE.2011(v1.0)" xfId="1873"/>
    <cellStyle name="Примечание 8" xfId="1874"/>
    <cellStyle name="Примечание 8 2" xfId="1875"/>
    <cellStyle name="Примечание 8_46EE.2011(v1.0)" xfId="1876"/>
    <cellStyle name="Примечание 9" xfId="1877"/>
    <cellStyle name="Примечание 9 2" xfId="1878"/>
    <cellStyle name="Примечание 9_46EE.2011(v1.0)" xfId="1879"/>
    <cellStyle name="Продукт" xfId="1880"/>
    <cellStyle name="Процентный 10" xfId="1881"/>
    <cellStyle name="Процентный 2" xfId="1882"/>
    <cellStyle name="Процентный 2 2" xfId="1883"/>
    <cellStyle name="Процентный 2 3" xfId="1884"/>
    <cellStyle name="Процентный 3" xfId="1885"/>
    <cellStyle name="Процентный 3 2" xfId="1886"/>
    <cellStyle name="Процентный 3 3" xfId="1887"/>
    <cellStyle name="Процентный 4" xfId="1888"/>
    <cellStyle name="Процентный 4 2" xfId="1889"/>
    <cellStyle name="Процентный 4 3" xfId="1890"/>
    <cellStyle name="Процентный 5" xfId="1891"/>
    <cellStyle name="Процентный 9" xfId="1892"/>
    <cellStyle name="Разница" xfId="1893"/>
    <cellStyle name="Рамки" xfId="1894"/>
    <cellStyle name="Сводная таблица" xfId="1895"/>
    <cellStyle name="Связанная ячейка 2" xfId="1896"/>
    <cellStyle name="Связанная ячейка 2 2" xfId="1897"/>
    <cellStyle name="Связанная ячейка 2_46EE.2011(v1.0)" xfId="1898"/>
    <cellStyle name="Связанная ячейка 3" xfId="1899"/>
    <cellStyle name="Связанная ячейка 3 2" xfId="1900"/>
    <cellStyle name="Связанная ячейка 3_46EE.2011(v1.0)" xfId="1901"/>
    <cellStyle name="Связанная ячейка 4" xfId="1902"/>
    <cellStyle name="Связанная ячейка 4 2" xfId="1903"/>
    <cellStyle name="Связанная ячейка 4_46EE.2011(v1.0)" xfId="1904"/>
    <cellStyle name="Связанная ячейка 5" xfId="1905"/>
    <cellStyle name="Связанная ячейка 5 2" xfId="1906"/>
    <cellStyle name="Связанная ячейка 5_46EE.2011(v1.0)" xfId="1907"/>
    <cellStyle name="Связанная ячейка 6" xfId="1908"/>
    <cellStyle name="Связанная ячейка 6 2" xfId="1909"/>
    <cellStyle name="Связанная ячейка 6_46EE.2011(v1.0)" xfId="1910"/>
    <cellStyle name="Связанная ячейка 7" xfId="1911"/>
    <cellStyle name="Связанная ячейка 7 2" xfId="1912"/>
    <cellStyle name="Связанная ячейка 7_46EE.2011(v1.0)" xfId="1913"/>
    <cellStyle name="Связанная ячейка 8" xfId="1914"/>
    <cellStyle name="Связанная ячейка 8 2" xfId="1915"/>
    <cellStyle name="Связанная ячейка 8_46EE.2011(v1.0)" xfId="1916"/>
    <cellStyle name="Связанная ячейка 9" xfId="1917"/>
    <cellStyle name="Связанная ячейка 9 2" xfId="1918"/>
    <cellStyle name="Связанная ячейка 9_46EE.2011(v1.0)" xfId="1919"/>
    <cellStyle name="Стиль 1" xfId="1920"/>
    <cellStyle name="Стиль 1 2" xfId="1921"/>
    <cellStyle name="Стиль 1 2 2" xfId="1922"/>
    <cellStyle name="Стиль 1 2_46EP.2012(v0.1)" xfId="1923"/>
    <cellStyle name="Стиль 1_Новая инструкция1_фст" xfId="1924"/>
    <cellStyle name="Субсчет" xfId="1925"/>
    <cellStyle name="Счет" xfId="1926"/>
    <cellStyle name="ТЕКСТ" xfId="1927"/>
    <cellStyle name="ТЕКСТ 2" xfId="1928"/>
    <cellStyle name="ТЕКСТ 3" xfId="1929"/>
    <cellStyle name="ТЕКСТ 4" xfId="1930"/>
    <cellStyle name="ТЕКСТ 5" xfId="1931"/>
    <cellStyle name="ТЕКСТ 6" xfId="1932"/>
    <cellStyle name="ТЕКСТ 7" xfId="1933"/>
    <cellStyle name="ТЕКСТ 8" xfId="1934"/>
    <cellStyle name="ТЕКСТ 9" xfId="1935"/>
    <cellStyle name="Текст предупреждения 2" xfId="1936"/>
    <cellStyle name="Текст предупреждения 2 2" xfId="1937"/>
    <cellStyle name="Текст предупреждения 3" xfId="1938"/>
    <cellStyle name="Текст предупреждения 3 2" xfId="1939"/>
    <cellStyle name="Текст предупреждения 4" xfId="1940"/>
    <cellStyle name="Текст предупреждения 4 2" xfId="1941"/>
    <cellStyle name="Текст предупреждения 5" xfId="1942"/>
    <cellStyle name="Текст предупреждения 5 2" xfId="1943"/>
    <cellStyle name="Текст предупреждения 6" xfId="1944"/>
    <cellStyle name="Текст предупреждения 6 2" xfId="1945"/>
    <cellStyle name="Текст предупреждения 7" xfId="1946"/>
    <cellStyle name="Текст предупреждения 7 2" xfId="1947"/>
    <cellStyle name="Текст предупреждения 8" xfId="1948"/>
    <cellStyle name="Текст предупреждения 8 2" xfId="1949"/>
    <cellStyle name="Текст предупреждения 9" xfId="1950"/>
    <cellStyle name="Текст предупреждения 9 2" xfId="1951"/>
    <cellStyle name="Текстовый" xfId="1952"/>
    <cellStyle name="Текстовый 2" xfId="1953"/>
    <cellStyle name="Текстовый 3" xfId="1954"/>
    <cellStyle name="Текстовый 4" xfId="1955"/>
    <cellStyle name="Текстовый 5" xfId="1956"/>
    <cellStyle name="Текстовый 6" xfId="1957"/>
    <cellStyle name="Текстовый 7" xfId="1958"/>
    <cellStyle name="Текстовый 8" xfId="1959"/>
    <cellStyle name="Текстовый 9" xfId="1960"/>
    <cellStyle name="Текстовый_1" xfId="1961"/>
    <cellStyle name="Тысячи [0]_22гк" xfId="1962"/>
    <cellStyle name="Тысячи_22гк" xfId="1963"/>
    <cellStyle name="ФИКСИРОВАННЫЙ" xfId="1964"/>
    <cellStyle name="ФИКСИРОВАННЫЙ 2" xfId="1965"/>
    <cellStyle name="ФИКСИРОВАННЫЙ 3" xfId="1966"/>
    <cellStyle name="ФИКСИРОВАННЫЙ 4" xfId="1967"/>
    <cellStyle name="ФИКСИРОВАННЫЙ 5" xfId="1968"/>
    <cellStyle name="ФИКСИРОВАННЫЙ 6" xfId="1969"/>
    <cellStyle name="ФИКСИРОВАННЫЙ 7" xfId="1970"/>
    <cellStyle name="ФИКСИРОВАННЫЙ 8" xfId="1971"/>
    <cellStyle name="ФИКСИРОВАННЫЙ 9" xfId="1972"/>
    <cellStyle name="ФИКСИРОВАННЫЙ_1" xfId="1973"/>
    <cellStyle name="Финансовый [0] 2" xfId="1974"/>
    <cellStyle name="Финансовый [0] 3" xfId="1975"/>
    <cellStyle name="Финансовый 10" xfId="1976"/>
    <cellStyle name="Финансовый 11" xfId="1977"/>
    <cellStyle name="Финансовый 12" xfId="1978"/>
    <cellStyle name="Финансовый 13" xfId="1979"/>
    <cellStyle name="Финансовый 14" xfId="1980"/>
    <cellStyle name="Финансовый 15" xfId="1981"/>
    <cellStyle name="Финансовый 2" xfId="1982"/>
    <cellStyle name="Финансовый 2 2" xfId="1983"/>
    <cellStyle name="Финансовый 2 2 2" xfId="1984"/>
    <cellStyle name="Финансовый 2 2 3" xfId="1985"/>
    <cellStyle name="Финансовый 2 2_INDEX.STATION.2012(v1.0)_" xfId="1986"/>
    <cellStyle name="Финансовый 2 3" xfId="1987"/>
    <cellStyle name="Финансовый 2 4" xfId="1988"/>
    <cellStyle name="Финансовый 2_46EE.2011(v1.0)" xfId="1989"/>
    <cellStyle name="Финансовый 3" xfId="1990"/>
    <cellStyle name="Финансовый 3 2" xfId="1991"/>
    <cellStyle name="Финансовый 3 2 2" xfId="1992"/>
    <cellStyle name="Финансовый 3 3" xfId="1993"/>
    <cellStyle name="Финансовый 3 4" xfId="1994"/>
    <cellStyle name="Финансовый 3_INDEX.STATION.2012(v1.0)_" xfId="1995"/>
    <cellStyle name="Финансовый 4" xfId="1996"/>
    <cellStyle name="Финансовый 4 2" xfId="1997"/>
    <cellStyle name="Финансовый 5" xfId="1998"/>
    <cellStyle name="Финансовый 6" xfId="1999"/>
    <cellStyle name="Финансовый 7" xfId="2000"/>
    <cellStyle name="Финансовый 8" xfId="2001"/>
    <cellStyle name="Финансовый 9" xfId="2002"/>
    <cellStyle name="Финансовый0[0]_FU_bal" xfId="2003"/>
    <cellStyle name="Формула" xfId="2004"/>
    <cellStyle name="Формула 2" xfId="2005"/>
    <cellStyle name="Формула_A РТ 2009 Рязаньэнерго" xfId="2006"/>
    <cellStyle name="ФормулаВБ" xfId="2007"/>
    <cellStyle name="ФормулаНаКонтроль" xfId="2008"/>
    <cellStyle name="Хороший 2" xfId="2009"/>
    <cellStyle name="Хороший 2 2" xfId="2010"/>
    <cellStyle name="Хороший 3" xfId="2011"/>
    <cellStyle name="Хороший 3 2" xfId="2012"/>
    <cellStyle name="Хороший 4" xfId="2013"/>
    <cellStyle name="Хороший 4 2" xfId="2014"/>
    <cellStyle name="Хороший 5" xfId="2015"/>
    <cellStyle name="Хороший 5 2" xfId="2016"/>
    <cellStyle name="Хороший 6" xfId="2017"/>
    <cellStyle name="Хороший 6 2" xfId="2018"/>
    <cellStyle name="Хороший 7" xfId="2019"/>
    <cellStyle name="Хороший 7 2" xfId="2020"/>
    <cellStyle name="Хороший 8" xfId="2021"/>
    <cellStyle name="Хороший 8 2" xfId="2022"/>
    <cellStyle name="Хороший 9" xfId="2023"/>
    <cellStyle name="Хороший 9 2" xfId="2024"/>
    <cellStyle name="Цена_продукта" xfId="2025"/>
    <cellStyle name="Цифры по центру с десятыми" xfId="2026"/>
    <cellStyle name="число" xfId="2027"/>
    <cellStyle name="Џђћ–…ќ’ќ›‰" xfId="2028"/>
    <cellStyle name="Шапка" xfId="2029"/>
    <cellStyle name="Шапка таблицы" xfId="2030"/>
    <cellStyle name="ШАУ" xfId="2031"/>
    <cellStyle name="標準_PL-CF sheet" xfId="2032"/>
    <cellStyle name="䁺_x0001_" xfId="20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69;&#1082;&#1086;&#1085;&#1086;&#1084;&#1080;&#1089;&#1090;\Desktop\9&#1084;&#1077;&#1089;.14\46%20&#1058;&#1045;\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099;%202024/&#1058;&#1072;&#1088;&#1080;&#1092;%20&#1087;&#1086;%20&#1042;&#1057;%20&#1080;%20&#1042;&#1054;%20&#1085;&#1072;%202023/&#1042;&#1057;%20&#1085;&#1072;%202024%20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7;&#1088;&#1077;&#1095;&#1077;&#1085;&#1100;%20&#1096;&#1072;&#1073;&#1083;&#1086;&#1085;&#1086;&#1074;%20&#1060;&#1057;&#1058;%20&#1088;&#1077;&#1077;&#1089;&#1090;&#1088;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0;&#1054;&#1058;%20&#1057;&#1077;&#1085;&#1090;&#1103;&#1073;&#1088;&#1100;%202011\&#1057;&#1077;&#1085;&#1090;&#1103;&#1073;&#1088;&#1100;%202011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&#1052;&#1086;&#1080;%20&#1076;&#1086;&#1082;&#1091;&#1084;&#1077;&#1085;&#1090;&#1099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7;&#1072;&#1087;&#1082;&#1072;%20&#1087;&#1088;&#1080;&#1082;&#1072;&#1079;%2048\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 баланс ВС п. Оссора"/>
      <sheetName val="Смета расходов"/>
      <sheetName val="операц"/>
      <sheetName val="неподконтр"/>
      <sheetName val="ээ(Ос)"/>
      <sheetName val="расчет  ам. 2024 Ос"/>
      <sheetName val="7_Расчет тарифа"/>
      <sheetName val="2.2.1"/>
      <sheetName val="ФОТ 2.2"/>
      <sheetName val="сырье материалы 2.1"/>
      <sheetName val="технич характ"/>
      <sheetName val="водный налог"/>
      <sheetName val="Расчет отчисл"/>
      <sheetName val="сомнит.2024"/>
      <sheetName val=" баланс ВС Карага"/>
      <sheetName val="расчет  ам. 2024 Кар"/>
      <sheetName val="2.2.1 (Кар)"/>
      <sheetName val="ФОТ 2.2 (Кар)"/>
      <sheetName val="Расчет отчисл (2)"/>
      <sheetName val="ээ (Кар)"/>
      <sheetName val="операц (Кар)"/>
      <sheetName val="неподконтр (Кар)"/>
      <sheetName val="7_Расчет тарифа (Кар)"/>
      <sheetName val="сырье материалы 2.1 (Кар)"/>
      <sheetName val="Лист2"/>
    </sheetNames>
    <sheetDataSet>
      <sheetData sheetId="0">
        <row r="27">
          <cell r="F27">
            <v>149.09499999999997</v>
          </cell>
          <cell r="G27">
            <v>152.78800000000001</v>
          </cell>
          <cell r="H27">
            <v>82.506</v>
          </cell>
          <cell r="I27">
            <v>70.282000000000011</v>
          </cell>
        </row>
        <row r="46">
          <cell r="D46">
            <v>149.095</v>
          </cell>
        </row>
      </sheetData>
      <sheetData sheetId="1">
        <row r="13">
          <cell r="D13">
            <v>2004.5</v>
          </cell>
          <cell r="F13">
            <v>3904.6134999999999</v>
          </cell>
        </row>
        <row r="14">
          <cell r="H14">
            <v>4685.5361999999996</v>
          </cell>
          <cell r="I14">
            <v>1952.30675</v>
          </cell>
          <cell r="J14">
            <v>2733.2294499999998</v>
          </cell>
        </row>
        <row r="66">
          <cell r="D66">
            <v>886.74</v>
          </cell>
          <cell r="F66">
            <v>910.41888000000017</v>
          </cell>
          <cell r="H66">
            <v>788.28255000000001</v>
          </cell>
          <cell r="I66">
            <v>394.14127500000001</v>
          </cell>
          <cell r="J66">
            <v>394.14127500000001</v>
          </cell>
        </row>
        <row r="81">
          <cell r="D81">
            <v>0</v>
          </cell>
          <cell r="F81">
            <v>41.65</v>
          </cell>
          <cell r="H81">
            <v>42</v>
          </cell>
        </row>
        <row r="84">
          <cell r="I84">
            <v>21</v>
          </cell>
          <cell r="J84">
            <v>21</v>
          </cell>
        </row>
        <row r="87">
          <cell r="F87">
            <v>985.12</v>
          </cell>
          <cell r="H87">
            <v>1019.93</v>
          </cell>
          <cell r="I87">
            <v>512.74599999999998</v>
          </cell>
          <cell r="J87">
            <v>507.18399999999997</v>
          </cell>
        </row>
      </sheetData>
      <sheetData sheetId="2">
        <row r="12">
          <cell r="D12">
            <v>18952.195142084031</v>
          </cell>
          <cell r="G12">
            <v>25925.147398390938</v>
          </cell>
          <cell r="H12">
            <v>30016.959992764696</v>
          </cell>
          <cell r="I12">
            <v>15010.014996382351</v>
          </cell>
          <cell r="J12">
            <v>14586.93647680195</v>
          </cell>
        </row>
      </sheetData>
      <sheetData sheetId="3">
        <row r="12">
          <cell r="D12">
            <v>484.01</v>
          </cell>
          <cell r="E12">
            <v>348.09782256</v>
          </cell>
          <cell r="F12">
            <v>427.57696065000005</v>
          </cell>
          <cell r="G12">
            <v>230.88034574999995</v>
          </cell>
          <cell r="H12">
            <v>196.69661490000004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  <sheetName val="29 км &quot;Аэропорт&quot;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3:S42"/>
  <sheetViews>
    <sheetView tabSelected="1" view="pageBreakPreview" topLeftCell="A2" zoomScale="85" zoomScaleNormal="100" zoomScaleSheetLayoutView="85" workbookViewId="0">
      <pane xSplit="2" ySplit="8" topLeftCell="C17" activePane="bottomRight" state="frozen"/>
      <selection activeCell="A2" sqref="A2"/>
      <selection pane="topRight" activeCell="C2" sqref="C2"/>
      <selection pane="bottomLeft" activeCell="A10" sqref="A10"/>
      <selection pane="bottomRight" activeCell="Y19" sqref="Y19"/>
    </sheetView>
  </sheetViews>
  <sheetFormatPr defaultRowHeight="15"/>
  <cols>
    <col min="1" max="1" width="6.85546875" style="1" customWidth="1"/>
    <col min="2" max="2" width="17.28515625" style="4" customWidth="1"/>
    <col min="3" max="3" width="9.7109375" style="3" customWidth="1"/>
    <col min="4" max="4" width="10.85546875" style="4" hidden="1" customWidth="1"/>
    <col min="5" max="5" width="11.42578125" style="4" hidden="1" customWidth="1"/>
    <col min="6" max="6" width="13.7109375" style="4" customWidth="1"/>
    <col min="7" max="9" width="11.42578125" style="4" hidden="1" customWidth="1"/>
    <col min="10" max="10" width="12" style="4" hidden="1" customWidth="1"/>
    <col min="11" max="11" width="10.42578125" style="4" hidden="1" customWidth="1"/>
    <col min="12" max="12" width="12.42578125" style="4" customWidth="1"/>
    <col min="13" max="13" width="10.42578125" style="4" hidden="1" customWidth="1"/>
    <col min="14" max="14" width="12.5703125" style="4" hidden="1" customWidth="1"/>
    <col min="15" max="15" width="10.140625" style="4" hidden="1" customWidth="1"/>
    <col min="16" max="16" width="11" style="4" hidden="1" customWidth="1"/>
    <col min="17" max="17" width="11.85546875" style="4" customWidth="1"/>
    <col min="18" max="18" width="10.7109375" style="4" customWidth="1"/>
    <col min="19" max="19" width="11.28515625" style="4" customWidth="1"/>
    <col min="20" max="247" width="9.140625" style="4"/>
    <col min="248" max="248" width="7.85546875" style="4" customWidth="1"/>
    <col min="249" max="249" width="36.140625" style="4" customWidth="1"/>
    <col min="250" max="250" width="13.5703125" style="4" customWidth="1"/>
    <col min="251" max="252" width="10" style="4" customWidth="1"/>
    <col min="253" max="260" width="8.7109375" style="4" customWidth="1"/>
    <col min="261" max="503" width="9.140625" style="4"/>
    <col min="504" max="504" width="7.85546875" style="4" customWidth="1"/>
    <col min="505" max="505" width="36.140625" style="4" customWidth="1"/>
    <col min="506" max="506" width="13.5703125" style="4" customWidth="1"/>
    <col min="507" max="508" width="10" style="4" customWidth="1"/>
    <col min="509" max="516" width="8.7109375" style="4" customWidth="1"/>
    <col min="517" max="759" width="9.140625" style="4"/>
    <col min="760" max="760" width="7.85546875" style="4" customWidth="1"/>
    <col min="761" max="761" width="36.140625" style="4" customWidth="1"/>
    <col min="762" max="762" width="13.5703125" style="4" customWidth="1"/>
    <col min="763" max="764" width="10" style="4" customWidth="1"/>
    <col min="765" max="772" width="8.7109375" style="4" customWidth="1"/>
    <col min="773" max="1015" width="9.140625" style="4"/>
    <col min="1016" max="1016" width="7.85546875" style="4" customWidth="1"/>
    <col min="1017" max="1017" width="36.140625" style="4" customWidth="1"/>
    <col min="1018" max="1018" width="13.5703125" style="4" customWidth="1"/>
    <col min="1019" max="1020" width="10" style="4" customWidth="1"/>
    <col min="1021" max="1028" width="8.7109375" style="4" customWidth="1"/>
    <col min="1029" max="1271" width="9.140625" style="4"/>
    <col min="1272" max="1272" width="7.85546875" style="4" customWidth="1"/>
    <col min="1273" max="1273" width="36.140625" style="4" customWidth="1"/>
    <col min="1274" max="1274" width="13.5703125" style="4" customWidth="1"/>
    <col min="1275" max="1276" width="10" style="4" customWidth="1"/>
    <col min="1277" max="1284" width="8.7109375" style="4" customWidth="1"/>
    <col min="1285" max="1527" width="9.140625" style="4"/>
    <col min="1528" max="1528" width="7.85546875" style="4" customWidth="1"/>
    <col min="1529" max="1529" width="36.140625" style="4" customWidth="1"/>
    <col min="1530" max="1530" width="13.5703125" style="4" customWidth="1"/>
    <col min="1531" max="1532" width="10" style="4" customWidth="1"/>
    <col min="1533" max="1540" width="8.7109375" style="4" customWidth="1"/>
    <col min="1541" max="1783" width="9.140625" style="4"/>
    <col min="1784" max="1784" width="7.85546875" style="4" customWidth="1"/>
    <col min="1785" max="1785" width="36.140625" style="4" customWidth="1"/>
    <col min="1786" max="1786" width="13.5703125" style="4" customWidth="1"/>
    <col min="1787" max="1788" width="10" style="4" customWidth="1"/>
    <col min="1789" max="1796" width="8.7109375" style="4" customWidth="1"/>
    <col min="1797" max="2039" width="9.140625" style="4"/>
    <col min="2040" max="2040" width="7.85546875" style="4" customWidth="1"/>
    <col min="2041" max="2041" width="36.140625" style="4" customWidth="1"/>
    <col min="2042" max="2042" width="13.5703125" style="4" customWidth="1"/>
    <col min="2043" max="2044" width="10" style="4" customWidth="1"/>
    <col min="2045" max="2052" width="8.7109375" style="4" customWidth="1"/>
    <col min="2053" max="2295" width="9.140625" style="4"/>
    <col min="2296" max="2296" width="7.85546875" style="4" customWidth="1"/>
    <col min="2297" max="2297" width="36.140625" style="4" customWidth="1"/>
    <col min="2298" max="2298" width="13.5703125" style="4" customWidth="1"/>
    <col min="2299" max="2300" width="10" style="4" customWidth="1"/>
    <col min="2301" max="2308" width="8.7109375" style="4" customWidth="1"/>
    <col min="2309" max="2551" width="9.140625" style="4"/>
    <col min="2552" max="2552" width="7.85546875" style="4" customWidth="1"/>
    <col min="2553" max="2553" width="36.140625" style="4" customWidth="1"/>
    <col min="2554" max="2554" width="13.5703125" style="4" customWidth="1"/>
    <col min="2555" max="2556" width="10" style="4" customWidth="1"/>
    <col min="2557" max="2564" width="8.7109375" style="4" customWidth="1"/>
    <col min="2565" max="2807" width="9.140625" style="4"/>
    <col min="2808" max="2808" width="7.85546875" style="4" customWidth="1"/>
    <col min="2809" max="2809" width="36.140625" style="4" customWidth="1"/>
    <col min="2810" max="2810" width="13.5703125" style="4" customWidth="1"/>
    <col min="2811" max="2812" width="10" style="4" customWidth="1"/>
    <col min="2813" max="2820" width="8.7109375" style="4" customWidth="1"/>
    <col min="2821" max="3063" width="9.140625" style="4"/>
    <col min="3064" max="3064" width="7.85546875" style="4" customWidth="1"/>
    <col min="3065" max="3065" width="36.140625" style="4" customWidth="1"/>
    <col min="3066" max="3066" width="13.5703125" style="4" customWidth="1"/>
    <col min="3067" max="3068" width="10" style="4" customWidth="1"/>
    <col min="3069" max="3076" width="8.7109375" style="4" customWidth="1"/>
    <col min="3077" max="3319" width="9.140625" style="4"/>
    <col min="3320" max="3320" width="7.85546875" style="4" customWidth="1"/>
    <col min="3321" max="3321" width="36.140625" style="4" customWidth="1"/>
    <col min="3322" max="3322" width="13.5703125" style="4" customWidth="1"/>
    <col min="3323" max="3324" width="10" style="4" customWidth="1"/>
    <col min="3325" max="3332" width="8.7109375" style="4" customWidth="1"/>
    <col min="3333" max="3575" width="9.140625" style="4"/>
    <col min="3576" max="3576" width="7.85546875" style="4" customWidth="1"/>
    <col min="3577" max="3577" width="36.140625" style="4" customWidth="1"/>
    <col min="3578" max="3578" width="13.5703125" style="4" customWidth="1"/>
    <col min="3579" max="3580" width="10" style="4" customWidth="1"/>
    <col min="3581" max="3588" width="8.7109375" style="4" customWidth="1"/>
    <col min="3589" max="3831" width="9.140625" style="4"/>
    <col min="3832" max="3832" width="7.85546875" style="4" customWidth="1"/>
    <col min="3833" max="3833" width="36.140625" style="4" customWidth="1"/>
    <col min="3834" max="3834" width="13.5703125" style="4" customWidth="1"/>
    <col min="3835" max="3836" width="10" style="4" customWidth="1"/>
    <col min="3837" max="3844" width="8.7109375" style="4" customWidth="1"/>
    <col min="3845" max="4087" width="9.140625" style="4"/>
    <col min="4088" max="4088" width="7.85546875" style="4" customWidth="1"/>
    <col min="4089" max="4089" width="36.140625" style="4" customWidth="1"/>
    <col min="4090" max="4090" width="13.5703125" style="4" customWidth="1"/>
    <col min="4091" max="4092" width="10" style="4" customWidth="1"/>
    <col min="4093" max="4100" width="8.7109375" style="4" customWidth="1"/>
    <col min="4101" max="4343" width="9.140625" style="4"/>
    <col min="4344" max="4344" width="7.85546875" style="4" customWidth="1"/>
    <col min="4345" max="4345" width="36.140625" style="4" customWidth="1"/>
    <col min="4346" max="4346" width="13.5703125" style="4" customWidth="1"/>
    <col min="4347" max="4348" width="10" style="4" customWidth="1"/>
    <col min="4349" max="4356" width="8.7109375" style="4" customWidth="1"/>
    <col min="4357" max="4599" width="9.140625" style="4"/>
    <col min="4600" max="4600" width="7.85546875" style="4" customWidth="1"/>
    <col min="4601" max="4601" width="36.140625" style="4" customWidth="1"/>
    <col min="4602" max="4602" width="13.5703125" style="4" customWidth="1"/>
    <col min="4603" max="4604" width="10" style="4" customWidth="1"/>
    <col min="4605" max="4612" width="8.7109375" style="4" customWidth="1"/>
    <col min="4613" max="4855" width="9.140625" style="4"/>
    <col min="4856" max="4856" width="7.85546875" style="4" customWidth="1"/>
    <col min="4857" max="4857" width="36.140625" style="4" customWidth="1"/>
    <col min="4858" max="4858" width="13.5703125" style="4" customWidth="1"/>
    <col min="4859" max="4860" width="10" style="4" customWidth="1"/>
    <col min="4861" max="4868" width="8.7109375" style="4" customWidth="1"/>
    <col min="4869" max="5111" width="9.140625" style="4"/>
    <col min="5112" max="5112" width="7.85546875" style="4" customWidth="1"/>
    <col min="5113" max="5113" width="36.140625" style="4" customWidth="1"/>
    <col min="5114" max="5114" width="13.5703125" style="4" customWidth="1"/>
    <col min="5115" max="5116" width="10" style="4" customWidth="1"/>
    <col min="5117" max="5124" width="8.7109375" style="4" customWidth="1"/>
    <col min="5125" max="5367" width="9.140625" style="4"/>
    <col min="5368" max="5368" width="7.85546875" style="4" customWidth="1"/>
    <col min="5369" max="5369" width="36.140625" style="4" customWidth="1"/>
    <col min="5370" max="5370" width="13.5703125" style="4" customWidth="1"/>
    <col min="5371" max="5372" width="10" style="4" customWidth="1"/>
    <col min="5373" max="5380" width="8.7109375" style="4" customWidth="1"/>
    <col min="5381" max="5623" width="9.140625" style="4"/>
    <col min="5624" max="5624" width="7.85546875" style="4" customWidth="1"/>
    <col min="5625" max="5625" width="36.140625" style="4" customWidth="1"/>
    <col min="5626" max="5626" width="13.5703125" style="4" customWidth="1"/>
    <col min="5627" max="5628" width="10" style="4" customWidth="1"/>
    <col min="5629" max="5636" width="8.7109375" style="4" customWidth="1"/>
    <col min="5637" max="5879" width="9.140625" style="4"/>
    <col min="5880" max="5880" width="7.85546875" style="4" customWidth="1"/>
    <col min="5881" max="5881" width="36.140625" style="4" customWidth="1"/>
    <col min="5882" max="5882" width="13.5703125" style="4" customWidth="1"/>
    <col min="5883" max="5884" width="10" style="4" customWidth="1"/>
    <col min="5885" max="5892" width="8.7109375" style="4" customWidth="1"/>
    <col min="5893" max="6135" width="9.140625" style="4"/>
    <col min="6136" max="6136" width="7.85546875" style="4" customWidth="1"/>
    <col min="6137" max="6137" width="36.140625" style="4" customWidth="1"/>
    <col min="6138" max="6138" width="13.5703125" style="4" customWidth="1"/>
    <col min="6139" max="6140" width="10" style="4" customWidth="1"/>
    <col min="6141" max="6148" width="8.7109375" style="4" customWidth="1"/>
    <col min="6149" max="6391" width="9.140625" style="4"/>
    <col min="6392" max="6392" width="7.85546875" style="4" customWidth="1"/>
    <col min="6393" max="6393" width="36.140625" style="4" customWidth="1"/>
    <col min="6394" max="6394" width="13.5703125" style="4" customWidth="1"/>
    <col min="6395" max="6396" width="10" style="4" customWidth="1"/>
    <col min="6397" max="6404" width="8.7109375" style="4" customWidth="1"/>
    <col min="6405" max="6647" width="9.140625" style="4"/>
    <col min="6648" max="6648" width="7.85546875" style="4" customWidth="1"/>
    <col min="6649" max="6649" width="36.140625" style="4" customWidth="1"/>
    <col min="6650" max="6650" width="13.5703125" style="4" customWidth="1"/>
    <col min="6651" max="6652" width="10" style="4" customWidth="1"/>
    <col min="6653" max="6660" width="8.7109375" style="4" customWidth="1"/>
    <col min="6661" max="6903" width="9.140625" style="4"/>
    <col min="6904" max="6904" width="7.85546875" style="4" customWidth="1"/>
    <col min="6905" max="6905" width="36.140625" style="4" customWidth="1"/>
    <col min="6906" max="6906" width="13.5703125" style="4" customWidth="1"/>
    <col min="6907" max="6908" width="10" style="4" customWidth="1"/>
    <col min="6909" max="6916" width="8.7109375" style="4" customWidth="1"/>
    <col min="6917" max="7159" width="9.140625" style="4"/>
    <col min="7160" max="7160" width="7.85546875" style="4" customWidth="1"/>
    <col min="7161" max="7161" width="36.140625" style="4" customWidth="1"/>
    <col min="7162" max="7162" width="13.5703125" style="4" customWidth="1"/>
    <col min="7163" max="7164" width="10" style="4" customWidth="1"/>
    <col min="7165" max="7172" width="8.7109375" style="4" customWidth="1"/>
    <col min="7173" max="7415" width="9.140625" style="4"/>
    <col min="7416" max="7416" width="7.85546875" style="4" customWidth="1"/>
    <col min="7417" max="7417" width="36.140625" style="4" customWidth="1"/>
    <col min="7418" max="7418" width="13.5703125" style="4" customWidth="1"/>
    <col min="7419" max="7420" width="10" style="4" customWidth="1"/>
    <col min="7421" max="7428" width="8.7109375" style="4" customWidth="1"/>
    <col min="7429" max="7671" width="9.140625" style="4"/>
    <col min="7672" max="7672" width="7.85546875" style="4" customWidth="1"/>
    <col min="7673" max="7673" width="36.140625" style="4" customWidth="1"/>
    <col min="7674" max="7674" width="13.5703125" style="4" customWidth="1"/>
    <col min="7675" max="7676" width="10" style="4" customWidth="1"/>
    <col min="7677" max="7684" width="8.7109375" style="4" customWidth="1"/>
    <col min="7685" max="7927" width="9.140625" style="4"/>
    <col min="7928" max="7928" width="7.85546875" style="4" customWidth="1"/>
    <col min="7929" max="7929" width="36.140625" style="4" customWidth="1"/>
    <col min="7930" max="7930" width="13.5703125" style="4" customWidth="1"/>
    <col min="7931" max="7932" width="10" style="4" customWidth="1"/>
    <col min="7933" max="7940" width="8.7109375" style="4" customWidth="1"/>
    <col min="7941" max="8183" width="9.140625" style="4"/>
    <col min="8184" max="8184" width="7.85546875" style="4" customWidth="1"/>
    <col min="8185" max="8185" width="36.140625" style="4" customWidth="1"/>
    <col min="8186" max="8186" width="13.5703125" style="4" customWidth="1"/>
    <col min="8187" max="8188" width="10" style="4" customWidth="1"/>
    <col min="8189" max="8196" width="8.7109375" style="4" customWidth="1"/>
    <col min="8197" max="8439" width="9.140625" style="4"/>
    <col min="8440" max="8440" width="7.85546875" style="4" customWidth="1"/>
    <col min="8441" max="8441" width="36.140625" style="4" customWidth="1"/>
    <col min="8442" max="8442" width="13.5703125" style="4" customWidth="1"/>
    <col min="8443" max="8444" width="10" style="4" customWidth="1"/>
    <col min="8445" max="8452" width="8.7109375" style="4" customWidth="1"/>
    <col min="8453" max="8695" width="9.140625" style="4"/>
    <col min="8696" max="8696" width="7.85546875" style="4" customWidth="1"/>
    <col min="8697" max="8697" width="36.140625" style="4" customWidth="1"/>
    <col min="8698" max="8698" width="13.5703125" style="4" customWidth="1"/>
    <col min="8699" max="8700" width="10" style="4" customWidth="1"/>
    <col min="8701" max="8708" width="8.7109375" style="4" customWidth="1"/>
    <col min="8709" max="8951" width="9.140625" style="4"/>
    <col min="8952" max="8952" width="7.85546875" style="4" customWidth="1"/>
    <col min="8953" max="8953" width="36.140625" style="4" customWidth="1"/>
    <col min="8954" max="8954" width="13.5703125" style="4" customWidth="1"/>
    <col min="8955" max="8956" width="10" style="4" customWidth="1"/>
    <col min="8957" max="8964" width="8.7109375" style="4" customWidth="1"/>
    <col min="8965" max="9207" width="9.140625" style="4"/>
    <col min="9208" max="9208" width="7.85546875" style="4" customWidth="1"/>
    <col min="9209" max="9209" width="36.140625" style="4" customWidth="1"/>
    <col min="9210" max="9210" width="13.5703125" style="4" customWidth="1"/>
    <col min="9211" max="9212" width="10" style="4" customWidth="1"/>
    <col min="9213" max="9220" width="8.7109375" style="4" customWidth="1"/>
    <col min="9221" max="9463" width="9.140625" style="4"/>
    <col min="9464" max="9464" width="7.85546875" style="4" customWidth="1"/>
    <col min="9465" max="9465" width="36.140625" style="4" customWidth="1"/>
    <col min="9466" max="9466" width="13.5703125" style="4" customWidth="1"/>
    <col min="9467" max="9468" width="10" style="4" customWidth="1"/>
    <col min="9469" max="9476" width="8.7109375" style="4" customWidth="1"/>
    <col min="9477" max="9719" width="9.140625" style="4"/>
    <col min="9720" max="9720" width="7.85546875" style="4" customWidth="1"/>
    <col min="9721" max="9721" width="36.140625" style="4" customWidth="1"/>
    <col min="9722" max="9722" width="13.5703125" style="4" customWidth="1"/>
    <col min="9723" max="9724" width="10" style="4" customWidth="1"/>
    <col min="9725" max="9732" width="8.7109375" style="4" customWidth="1"/>
    <col min="9733" max="9975" width="9.140625" style="4"/>
    <col min="9976" max="9976" width="7.85546875" style="4" customWidth="1"/>
    <col min="9977" max="9977" width="36.140625" style="4" customWidth="1"/>
    <col min="9978" max="9978" width="13.5703125" style="4" customWidth="1"/>
    <col min="9979" max="9980" width="10" style="4" customWidth="1"/>
    <col min="9981" max="9988" width="8.7109375" style="4" customWidth="1"/>
    <col min="9989" max="10231" width="9.140625" style="4"/>
    <col min="10232" max="10232" width="7.85546875" style="4" customWidth="1"/>
    <col min="10233" max="10233" width="36.140625" style="4" customWidth="1"/>
    <col min="10234" max="10234" width="13.5703125" style="4" customWidth="1"/>
    <col min="10235" max="10236" width="10" style="4" customWidth="1"/>
    <col min="10237" max="10244" width="8.7109375" style="4" customWidth="1"/>
    <col min="10245" max="10487" width="9.140625" style="4"/>
    <col min="10488" max="10488" width="7.85546875" style="4" customWidth="1"/>
    <col min="10489" max="10489" width="36.140625" style="4" customWidth="1"/>
    <col min="10490" max="10490" width="13.5703125" style="4" customWidth="1"/>
    <col min="10491" max="10492" width="10" style="4" customWidth="1"/>
    <col min="10493" max="10500" width="8.7109375" style="4" customWidth="1"/>
    <col min="10501" max="10743" width="9.140625" style="4"/>
    <col min="10744" max="10744" width="7.85546875" style="4" customWidth="1"/>
    <col min="10745" max="10745" width="36.140625" style="4" customWidth="1"/>
    <col min="10746" max="10746" width="13.5703125" style="4" customWidth="1"/>
    <col min="10747" max="10748" width="10" style="4" customWidth="1"/>
    <col min="10749" max="10756" width="8.7109375" style="4" customWidth="1"/>
    <col min="10757" max="10999" width="9.140625" style="4"/>
    <col min="11000" max="11000" width="7.85546875" style="4" customWidth="1"/>
    <col min="11001" max="11001" width="36.140625" style="4" customWidth="1"/>
    <col min="11002" max="11002" width="13.5703125" style="4" customWidth="1"/>
    <col min="11003" max="11004" width="10" style="4" customWidth="1"/>
    <col min="11005" max="11012" width="8.7109375" style="4" customWidth="1"/>
    <col min="11013" max="11255" width="9.140625" style="4"/>
    <col min="11256" max="11256" width="7.85546875" style="4" customWidth="1"/>
    <col min="11257" max="11257" width="36.140625" style="4" customWidth="1"/>
    <col min="11258" max="11258" width="13.5703125" style="4" customWidth="1"/>
    <col min="11259" max="11260" width="10" style="4" customWidth="1"/>
    <col min="11261" max="11268" width="8.7109375" style="4" customWidth="1"/>
    <col min="11269" max="11511" width="9.140625" style="4"/>
    <col min="11512" max="11512" width="7.85546875" style="4" customWidth="1"/>
    <col min="11513" max="11513" width="36.140625" style="4" customWidth="1"/>
    <col min="11514" max="11514" width="13.5703125" style="4" customWidth="1"/>
    <col min="11515" max="11516" width="10" style="4" customWidth="1"/>
    <col min="11517" max="11524" width="8.7109375" style="4" customWidth="1"/>
    <col min="11525" max="11767" width="9.140625" style="4"/>
    <col min="11768" max="11768" width="7.85546875" style="4" customWidth="1"/>
    <col min="11769" max="11769" width="36.140625" style="4" customWidth="1"/>
    <col min="11770" max="11770" width="13.5703125" style="4" customWidth="1"/>
    <col min="11771" max="11772" width="10" style="4" customWidth="1"/>
    <col min="11773" max="11780" width="8.7109375" style="4" customWidth="1"/>
    <col min="11781" max="12023" width="9.140625" style="4"/>
    <col min="12024" max="12024" width="7.85546875" style="4" customWidth="1"/>
    <col min="12025" max="12025" width="36.140625" style="4" customWidth="1"/>
    <col min="12026" max="12026" width="13.5703125" style="4" customWidth="1"/>
    <col min="12027" max="12028" width="10" style="4" customWidth="1"/>
    <col min="12029" max="12036" width="8.7109375" style="4" customWidth="1"/>
    <col min="12037" max="12279" width="9.140625" style="4"/>
    <col min="12280" max="12280" width="7.85546875" style="4" customWidth="1"/>
    <col min="12281" max="12281" width="36.140625" style="4" customWidth="1"/>
    <col min="12282" max="12282" width="13.5703125" style="4" customWidth="1"/>
    <col min="12283" max="12284" width="10" style="4" customWidth="1"/>
    <col min="12285" max="12292" width="8.7109375" style="4" customWidth="1"/>
    <col min="12293" max="12535" width="9.140625" style="4"/>
    <col min="12536" max="12536" width="7.85546875" style="4" customWidth="1"/>
    <col min="12537" max="12537" width="36.140625" style="4" customWidth="1"/>
    <col min="12538" max="12538" width="13.5703125" style="4" customWidth="1"/>
    <col min="12539" max="12540" width="10" style="4" customWidth="1"/>
    <col min="12541" max="12548" width="8.7109375" style="4" customWidth="1"/>
    <col min="12549" max="12791" width="9.140625" style="4"/>
    <col min="12792" max="12792" width="7.85546875" style="4" customWidth="1"/>
    <col min="12793" max="12793" width="36.140625" style="4" customWidth="1"/>
    <col min="12794" max="12794" width="13.5703125" style="4" customWidth="1"/>
    <col min="12795" max="12796" width="10" style="4" customWidth="1"/>
    <col min="12797" max="12804" width="8.7109375" style="4" customWidth="1"/>
    <col min="12805" max="13047" width="9.140625" style="4"/>
    <col min="13048" max="13048" width="7.85546875" style="4" customWidth="1"/>
    <col min="13049" max="13049" width="36.140625" style="4" customWidth="1"/>
    <col min="13050" max="13050" width="13.5703125" style="4" customWidth="1"/>
    <col min="13051" max="13052" width="10" style="4" customWidth="1"/>
    <col min="13053" max="13060" width="8.7109375" style="4" customWidth="1"/>
    <col min="13061" max="13303" width="9.140625" style="4"/>
    <col min="13304" max="13304" width="7.85546875" style="4" customWidth="1"/>
    <col min="13305" max="13305" width="36.140625" style="4" customWidth="1"/>
    <col min="13306" max="13306" width="13.5703125" style="4" customWidth="1"/>
    <col min="13307" max="13308" width="10" style="4" customWidth="1"/>
    <col min="13309" max="13316" width="8.7109375" style="4" customWidth="1"/>
    <col min="13317" max="13559" width="9.140625" style="4"/>
    <col min="13560" max="13560" width="7.85546875" style="4" customWidth="1"/>
    <col min="13561" max="13561" width="36.140625" style="4" customWidth="1"/>
    <col min="13562" max="13562" width="13.5703125" style="4" customWidth="1"/>
    <col min="13563" max="13564" width="10" style="4" customWidth="1"/>
    <col min="13565" max="13572" width="8.7109375" style="4" customWidth="1"/>
    <col min="13573" max="13815" width="9.140625" style="4"/>
    <col min="13816" max="13816" width="7.85546875" style="4" customWidth="1"/>
    <col min="13817" max="13817" width="36.140625" style="4" customWidth="1"/>
    <col min="13818" max="13818" width="13.5703125" style="4" customWidth="1"/>
    <col min="13819" max="13820" width="10" style="4" customWidth="1"/>
    <col min="13821" max="13828" width="8.7109375" style="4" customWidth="1"/>
    <col min="13829" max="14071" width="9.140625" style="4"/>
    <col min="14072" max="14072" width="7.85546875" style="4" customWidth="1"/>
    <col min="14073" max="14073" width="36.140625" style="4" customWidth="1"/>
    <col min="14074" max="14074" width="13.5703125" style="4" customWidth="1"/>
    <col min="14075" max="14076" width="10" style="4" customWidth="1"/>
    <col min="14077" max="14084" width="8.7109375" style="4" customWidth="1"/>
    <col min="14085" max="14327" width="9.140625" style="4"/>
    <col min="14328" max="14328" width="7.85546875" style="4" customWidth="1"/>
    <col min="14329" max="14329" width="36.140625" style="4" customWidth="1"/>
    <col min="14330" max="14330" width="13.5703125" style="4" customWidth="1"/>
    <col min="14331" max="14332" width="10" style="4" customWidth="1"/>
    <col min="14333" max="14340" width="8.7109375" style="4" customWidth="1"/>
    <col min="14341" max="14583" width="9.140625" style="4"/>
    <col min="14584" max="14584" width="7.85546875" style="4" customWidth="1"/>
    <col min="14585" max="14585" width="36.140625" style="4" customWidth="1"/>
    <col min="14586" max="14586" width="13.5703125" style="4" customWidth="1"/>
    <col min="14587" max="14588" width="10" style="4" customWidth="1"/>
    <col min="14589" max="14596" width="8.7109375" style="4" customWidth="1"/>
    <col min="14597" max="14839" width="9.140625" style="4"/>
    <col min="14840" max="14840" width="7.85546875" style="4" customWidth="1"/>
    <col min="14841" max="14841" width="36.140625" style="4" customWidth="1"/>
    <col min="14842" max="14842" width="13.5703125" style="4" customWidth="1"/>
    <col min="14843" max="14844" width="10" style="4" customWidth="1"/>
    <col min="14845" max="14852" width="8.7109375" style="4" customWidth="1"/>
    <col min="14853" max="15095" width="9.140625" style="4"/>
    <col min="15096" max="15096" width="7.85546875" style="4" customWidth="1"/>
    <col min="15097" max="15097" width="36.140625" style="4" customWidth="1"/>
    <col min="15098" max="15098" width="13.5703125" style="4" customWidth="1"/>
    <col min="15099" max="15100" width="10" style="4" customWidth="1"/>
    <col min="15101" max="15108" width="8.7109375" style="4" customWidth="1"/>
    <col min="15109" max="15351" width="9.140625" style="4"/>
    <col min="15352" max="15352" width="7.85546875" style="4" customWidth="1"/>
    <col min="15353" max="15353" width="36.140625" style="4" customWidth="1"/>
    <col min="15354" max="15354" width="13.5703125" style="4" customWidth="1"/>
    <col min="15355" max="15356" width="10" style="4" customWidth="1"/>
    <col min="15357" max="15364" width="8.7109375" style="4" customWidth="1"/>
    <col min="15365" max="15607" width="9.140625" style="4"/>
    <col min="15608" max="15608" width="7.85546875" style="4" customWidth="1"/>
    <col min="15609" max="15609" width="36.140625" style="4" customWidth="1"/>
    <col min="15610" max="15610" width="13.5703125" style="4" customWidth="1"/>
    <col min="15611" max="15612" width="10" style="4" customWidth="1"/>
    <col min="15613" max="15620" width="8.7109375" style="4" customWidth="1"/>
    <col min="15621" max="15863" width="9.140625" style="4"/>
    <col min="15864" max="15864" width="7.85546875" style="4" customWidth="1"/>
    <col min="15865" max="15865" width="36.140625" style="4" customWidth="1"/>
    <col min="15866" max="15866" width="13.5703125" style="4" customWidth="1"/>
    <col min="15867" max="15868" width="10" style="4" customWidth="1"/>
    <col min="15869" max="15876" width="8.7109375" style="4" customWidth="1"/>
    <col min="15877" max="16119" width="9.140625" style="4"/>
    <col min="16120" max="16120" width="7.85546875" style="4" customWidth="1"/>
    <col min="16121" max="16121" width="36.140625" style="4" customWidth="1"/>
    <col min="16122" max="16122" width="13.5703125" style="4" customWidth="1"/>
    <col min="16123" max="16124" width="10" style="4" customWidth="1"/>
    <col min="16125" max="16132" width="8.7109375" style="4" customWidth="1"/>
    <col min="16133" max="16367" width="9.140625" style="4"/>
    <col min="16368" max="16369" width="9.140625" style="4" customWidth="1"/>
    <col min="16370" max="16384" width="9.140625" style="4"/>
  </cols>
  <sheetData>
    <row r="3" spans="1:19">
      <c r="B3" s="2" t="s">
        <v>0</v>
      </c>
    </row>
    <row r="4" spans="1:19">
      <c r="A4" s="5"/>
    </row>
    <row r="5" spans="1:19" ht="15.75">
      <c r="A5" s="55" t="s">
        <v>72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>
      <c r="B6" s="6" t="s">
        <v>1</v>
      </c>
    </row>
    <row r="7" spans="1:19" s="2" customFormat="1" ht="15" customHeight="1">
      <c r="A7" s="57" t="s">
        <v>2</v>
      </c>
      <c r="B7" s="60" t="s">
        <v>3</v>
      </c>
      <c r="C7" s="57" t="s">
        <v>4</v>
      </c>
      <c r="D7" s="7"/>
      <c r="E7" s="7"/>
      <c r="F7" s="63" t="s">
        <v>5</v>
      </c>
      <c r="G7" s="8"/>
      <c r="H7" s="8"/>
      <c r="I7" s="8"/>
      <c r="J7" s="9"/>
      <c r="K7" s="9"/>
      <c r="L7" s="65" t="s">
        <v>6</v>
      </c>
      <c r="M7" s="67" t="s">
        <v>7</v>
      </c>
      <c r="N7" s="68"/>
      <c r="O7" s="69"/>
      <c r="P7" s="10"/>
      <c r="Q7" s="70" t="s">
        <v>8</v>
      </c>
      <c r="R7" s="71"/>
      <c r="S7" s="72"/>
    </row>
    <row r="8" spans="1:19" s="2" customFormat="1">
      <c r="A8" s="58"/>
      <c r="B8" s="61"/>
      <c r="C8" s="58"/>
      <c r="D8" s="11"/>
      <c r="E8" s="11"/>
      <c r="F8" s="64"/>
      <c r="G8" s="76" t="s">
        <v>7</v>
      </c>
      <c r="H8" s="76"/>
      <c r="I8" s="77"/>
      <c r="J8" s="12"/>
      <c r="K8" s="12"/>
      <c r="L8" s="66"/>
      <c r="M8" s="78" t="s">
        <v>9</v>
      </c>
      <c r="N8" s="79"/>
      <c r="O8" s="80"/>
      <c r="P8" s="10"/>
      <c r="Q8" s="73"/>
      <c r="R8" s="74"/>
      <c r="S8" s="75"/>
    </row>
    <row r="9" spans="1:19" s="2" customFormat="1" ht="30">
      <c r="A9" s="59"/>
      <c r="B9" s="62"/>
      <c r="C9" s="59"/>
      <c r="D9" s="13" t="s">
        <v>10</v>
      </c>
      <c r="E9" s="13" t="s">
        <v>11</v>
      </c>
      <c r="F9" s="13" t="s">
        <v>12</v>
      </c>
      <c r="G9" s="13">
        <v>2018</v>
      </c>
      <c r="H9" s="13" t="s">
        <v>13</v>
      </c>
      <c r="I9" s="13" t="s">
        <v>14</v>
      </c>
      <c r="J9" s="13"/>
      <c r="K9" s="13"/>
      <c r="L9" s="13" t="s">
        <v>15</v>
      </c>
      <c r="M9" s="14" t="s">
        <v>16</v>
      </c>
      <c r="N9" s="14" t="s">
        <v>13</v>
      </c>
      <c r="O9" s="14" t="s">
        <v>14</v>
      </c>
      <c r="P9" s="10"/>
      <c r="Q9" s="13" t="s">
        <v>17</v>
      </c>
      <c r="R9" s="15" t="s">
        <v>18</v>
      </c>
      <c r="S9" s="15" t="s">
        <v>19</v>
      </c>
    </row>
    <row r="10" spans="1:19" s="2" customFormat="1" hidden="1">
      <c r="A10" s="16">
        <v>1</v>
      </c>
      <c r="B10" s="16">
        <v>2</v>
      </c>
      <c r="C10" s="17">
        <v>3</v>
      </c>
      <c r="D10" s="16">
        <v>19</v>
      </c>
      <c r="E10" s="16">
        <v>20</v>
      </c>
      <c r="F10" s="16"/>
      <c r="G10" s="16"/>
      <c r="H10" s="16"/>
      <c r="I10" s="16"/>
      <c r="J10" s="16">
        <v>22</v>
      </c>
      <c r="K10" s="16">
        <v>23</v>
      </c>
      <c r="L10" s="16"/>
      <c r="M10" s="10"/>
      <c r="N10" s="10"/>
      <c r="O10" s="10"/>
      <c r="P10" s="10"/>
      <c r="Q10" s="10"/>
      <c r="R10" s="10"/>
      <c r="S10" s="10"/>
    </row>
    <row r="11" spans="1:19" s="2" customFormat="1" ht="42.75">
      <c r="A11" s="18">
        <v>1</v>
      </c>
      <c r="B11" s="19" t="s">
        <v>20</v>
      </c>
      <c r="C11" s="18" t="s">
        <v>21</v>
      </c>
      <c r="D11" s="20">
        <f t="shared" ref="D11:S11" ca="1" si="0">D12+D21+D22+D25</f>
        <v>11929.971978072894</v>
      </c>
      <c r="E11" s="20">
        <f t="shared" ca="1" si="0"/>
        <v>10172.84495270934</v>
      </c>
      <c r="F11" s="20">
        <f t="shared" si="0"/>
        <v>22663.51514208403</v>
      </c>
      <c r="G11" s="20">
        <f t="shared" ca="1" si="0"/>
        <v>21440.973004611857</v>
      </c>
      <c r="H11" s="20">
        <f t="shared" ca="1" si="0"/>
        <v>16215.420746997985</v>
      </c>
      <c r="I11" s="20">
        <f t="shared" ca="1" si="0"/>
        <v>16801.236891916498</v>
      </c>
      <c r="J11" s="20">
        <f t="shared" ca="1" si="0"/>
        <v>21145.867482864163</v>
      </c>
      <c r="K11" s="20">
        <f t="shared" ca="1" si="0"/>
        <v>21145.867482864163</v>
      </c>
      <c r="L11" s="20">
        <f t="shared" si="0"/>
        <v>32115.04760095094</v>
      </c>
      <c r="M11" s="20">
        <f t="shared" si="0"/>
        <v>30669.784359040939</v>
      </c>
      <c r="N11" s="20">
        <f t="shared" si="0"/>
        <v>15435.87904494547</v>
      </c>
      <c r="O11" s="20">
        <f t="shared" si="0"/>
        <v>15233.905314095471</v>
      </c>
      <c r="P11" s="20">
        <f t="shared" si="0"/>
        <v>0</v>
      </c>
      <c r="Q11" s="20">
        <f t="shared" si="0"/>
        <v>36980.285703414702</v>
      </c>
      <c r="R11" s="20">
        <f t="shared" si="0"/>
        <v>18121.089367132354</v>
      </c>
      <c r="S11" s="20">
        <f t="shared" si="0"/>
        <v>18439.187816701953</v>
      </c>
    </row>
    <row r="12" spans="1:19" s="2" customFormat="1" ht="28.5">
      <c r="A12" s="18" t="s">
        <v>22</v>
      </c>
      <c r="B12" s="21" t="s">
        <v>23</v>
      </c>
      <c r="C12" s="22" t="s">
        <v>21</v>
      </c>
      <c r="D12" s="20" t="e">
        <f t="shared" ref="D12:S12" si="1">D13+D17+D18</f>
        <v>#REF!</v>
      </c>
      <c r="E12" s="20" t="e">
        <f t="shared" si="1"/>
        <v>#REF!</v>
      </c>
      <c r="F12" s="20">
        <f t="shared" si="1"/>
        <v>21440.705142084029</v>
      </c>
      <c r="G12" s="20" t="e">
        <f t="shared" si="1"/>
        <v>#REF!</v>
      </c>
      <c r="H12" s="20" t="e">
        <f t="shared" si="1"/>
        <v>#REF!</v>
      </c>
      <c r="I12" s="20" t="e">
        <f t="shared" si="1"/>
        <v>#REF!</v>
      </c>
      <c r="J12" s="20" t="e">
        <f t="shared" si="1"/>
        <v>#REF!</v>
      </c>
      <c r="K12" s="20" t="e">
        <f t="shared" si="1"/>
        <v>#REF!</v>
      </c>
      <c r="L12" s="20">
        <f t="shared" si="1"/>
        <v>30177.858720950939</v>
      </c>
      <c r="M12" s="20">
        <f t="shared" si="1"/>
        <v>29290.274359040937</v>
      </c>
      <c r="N12" s="20">
        <f t="shared" si="1"/>
        <v>14746.124044945469</v>
      </c>
      <c r="O12" s="20">
        <f t="shared" si="1"/>
        <v>14544.15031409547</v>
      </c>
      <c r="P12" s="20">
        <f t="shared" si="1"/>
        <v>0</v>
      </c>
      <c r="Q12" s="20">
        <f t="shared" si="1"/>
        <v>35130.073153414698</v>
      </c>
      <c r="R12" s="20">
        <f t="shared" si="1"/>
        <v>17193.202092132353</v>
      </c>
      <c r="S12" s="20">
        <f t="shared" si="1"/>
        <v>17516.86254170195</v>
      </c>
    </row>
    <row r="13" spans="1:19" s="2" customFormat="1" ht="30.6" customHeight="1">
      <c r="A13" s="22" t="s">
        <v>24</v>
      </c>
      <c r="B13" s="23" t="s">
        <v>25</v>
      </c>
      <c r="C13" s="22" t="s">
        <v>21</v>
      </c>
      <c r="D13" s="24" t="e">
        <f>#REF!/2+768.63</f>
        <v>#REF!</v>
      </c>
      <c r="E13" s="24" t="e">
        <f>#REF!-D13</f>
        <v>#REF!</v>
      </c>
      <c r="F13" s="24">
        <f>[22]операц!D12</f>
        <v>18952.195142084031</v>
      </c>
      <c r="G13" s="20">
        <f>[22]операц!G12</f>
        <v>25925.147398390938</v>
      </c>
      <c r="H13" s="20" t="e">
        <f>[22]операц!#REF!</f>
        <v>#REF!</v>
      </c>
      <c r="I13" s="20" t="e">
        <f>[22]операц!#REF!</f>
        <v>#REF!</v>
      </c>
      <c r="J13" s="24" t="e">
        <f>#REF!/2+615.02</f>
        <v>#REF!</v>
      </c>
      <c r="K13" s="24" t="e">
        <f>#REF!-J13</f>
        <v>#REF!</v>
      </c>
      <c r="L13" s="24">
        <f>[22]операц!G12</f>
        <v>25925.147398390938</v>
      </c>
      <c r="M13" s="20">
        <f>[22]операц!G12</f>
        <v>25925.147398390938</v>
      </c>
      <c r="N13" s="25">
        <f>M13/2</f>
        <v>12962.573699195469</v>
      </c>
      <c r="O13" s="20">
        <f>M13-N13</f>
        <v>12962.573699195469</v>
      </c>
      <c r="P13" s="26"/>
      <c r="Q13" s="27">
        <f>[22]операц!H12</f>
        <v>30016.959992764696</v>
      </c>
      <c r="R13" s="27">
        <f>[22]операц!I12</f>
        <v>15010.014996382351</v>
      </c>
      <c r="S13" s="27">
        <f>[22]операц!J12</f>
        <v>14586.93647680195</v>
      </c>
    </row>
    <row r="14" spans="1:19" s="2" customFormat="1" ht="45">
      <c r="A14" s="22" t="s">
        <v>26</v>
      </c>
      <c r="B14" s="23" t="s">
        <v>27</v>
      </c>
      <c r="C14" s="2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26"/>
      <c r="Q14" s="10"/>
      <c r="R14" s="10"/>
      <c r="S14" s="10"/>
    </row>
    <row r="15" spans="1:19" s="2" customFormat="1" ht="45">
      <c r="A15" s="22" t="s">
        <v>28</v>
      </c>
      <c r="B15" s="23" t="s">
        <v>29</v>
      </c>
      <c r="C15" s="2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2" customFormat="1" ht="45">
      <c r="A16" s="22" t="s">
        <v>30</v>
      </c>
      <c r="B16" s="23" t="s">
        <v>31</v>
      </c>
      <c r="C16" s="22" t="s">
        <v>21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s="2" customFormat="1" ht="30" customHeight="1">
      <c r="A17" s="22" t="s">
        <v>32</v>
      </c>
      <c r="B17" s="28" t="s">
        <v>33</v>
      </c>
      <c r="C17" s="22" t="s">
        <v>21</v>
      </c>
      <c r="D17" s="29" t="e">
        <f>'[22]ээ(Ос)'!#REF!</f>
        <v>#REF!</v>
      </c>
      <c r="E17" s="29" t="e">
        <f>'[22]ээ(Ос)'!#REF!</f>
        <v>#REF!</v>
      </c>
      <c r="F17" s="29">
        <f>'[22]Смета расходов'!D13</f>
        <v>2004.5</v>
      </c>
      <c r="G17" s="30" t="e">
        <f>'[22]Смета расходов'!#REF!</f>
        <v>#REF!</v>
      </c>
      <c r="H17" s="30" t="e">
        <f>'[22]Смета расходов'!#REF!</f>
        <v>#REF!</v>
      </c>
      <c r="I17" s="30" t="e">
        <f>'[22]Смета расходов'!#REF!</f>
        <v>#REF!</v>
      </c>
      <c r="J17" s="31" t="e">
        <f>'[22]ээ(Ос)'!#REF!</f>
        <v>#REF!</v>
      </c>
      <c r="K17" s="31" t="e">
        <f>'[22]ээ(Ос)'!#REF!</f>
        <v>#REF!</v>
      </c>
      <c r="L17" s="31">
        <f>'[22]Смета расходов'!F13</f>
        <v>3904.6134999999999</v>
      </c>
      <c r="M17" s="30">
        <v>2937.55</v>
      </c>
      <c r="N17" s="32">
        <v>1552.67</v>
      </c>
      <c r="O17" s="32">
        <v>1384.88</v>
      </c>
      <c r="P17" s="10"/>
      <c r="Q17" s="33">
        <f>'[22]Смета расходов'!H14</f>
        <v>4685.5361999999996</v>
      </c>
      <c r="R17" s="33">
        <f>'[22]Смета расходов'!I14</f>
        <v>1952.30675</v>
      </c>
      <c r="S17" s="33">
        <f>'[22]Смета расходов'!J14</f>
        <v>2733.2294499999998</v>
      </c>
    </row>
    <row r="18" spans="1:19" s="2" customFormat="1" ht="45">
      <c r="A18" s="22" t="s">
        <v>34</v>
      </c>
      <c r="B18" s="23" t="s">
        <v>35</v>
      </c>
      <c r="C18" s="22" t="s">
        <v>21</v>
      </c>
      <c r="D18" s="32" t="e">
        <f>#REF!/2</f>
        <v>#REF!</v>
      </c>
      <c r="E18" s="32" t="e">
        <f>#REF!-D18</f>
        <v>#REF!</v>
      </c>
      <c r="F18" s="32">
        <f>[22]неподконтр!D12</f>
        <v>484.01</v>
      </c>
      <c r="G18" s="32" t="e">
        <f>[22]неподконтр!#REF!</f>
        <v>#REF!</v>
      </c>
      <c r="H18" s="32" t="e">
        <f>[22]неподконтр!#REF!</f>
        <v>#REF!</v>
      </c>
      <c r="I18" s="32" t="e">
        <f>[22]неподконтр!#REF!</f>
        <v>#REF!</v>
      </c>
      <c r="J18" s="32" t="e">
        <f>#REF!/2</f>
        <v>#REF!</v>
      </c>
      <c r="K18" s="32" t="e">
        <f>#REF!-J18</f>
        <v>#REF!</v>
      </c>
      <c r="L18" s="32">
        <f>[22]неподконтр!E12</f>
        <v>348.09782256</v>
      </c>
      <c r="M18" s="32">
        <f>[22]неподконтр!F12</f>
        <v>427.57696065000005</v>
      </c>
      <c r="N18" s="32">
        <f>[22]неподконтр!G12</f>
        <v>230.88034574999995</v>
      </c>
      <c r="O18" s="32">
        <f>[22]неподконтр!H12</f>
        <v>196.69661490000004</v>
      </c>
      <c r="P18" s="32">
        <f>[22]неподконтр!I12</f>
        <v>0</v>
      </c>
      <c r="Q18" s="32">
        <f>[22]неподконтр!F12</f>
        <v>427.57696065000005</v>
      </c>
      <c r="R18" s="32">
        <f>[22]неподконтр!G12</f>
        <v>230.88034574999995</v>
      </c>
      <c r="S18" s="32">
        <f>[22]неподконтр!H12</f>
        <v>196.69661490000004</v>
      </c>
    </row>
    <row r="19" spans="1:19" s="2" customFormat="1" ht="30">
      <c r="A19" s="22" t="s">
        <v>36</v>
      </c>
      <c r="B19" s="23" t="s">
        <v>37</v>
      </c>
      <c r="C19" s="22" t="s">
        <v>21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s="2" customFormat="1" ht="45">
      <c r="A20" s="22" t="s">
        <v>38</v>
      </c>
      <c r="B20" s="23" t="s">
        <v>39</v>
      </c>
      <c r="C20" s="22" t="s">
        <v>21</v>
      </c>
      <c r="D20" s="14"/>
      <c r="E20" s="14"/>
      <c r="F20" s="14"/>
      <c r="G20" s="14"/>
      <c r="H20" s="14"/>
      <c r="I20" s="14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2" customFormat="1">
      <c r="A21" s="18" t="s">
        <v>40</v>
      </c>
      <c r="B21" s="34" t="s">
        <v>41</v>
      </c>
      <c r="C21" s="22" t="s">
        <v>21</v>
      </c>
      <c r="D21" s="35" t="e">
        <f>#REF!/2</f>
        <v>#REF!</v>
      </c>
      <c r="E21" s="35" t="e">
        <f>#REF!-D21</f>
        <v>#REF!</v>
      </c>
      <c r="F21" s="35">
        <f>'[22]Смета расходов'!D66</f>
        <v>886.74</v>
      </c>
      <c r="G21" s="36" t="e">
        <f>#REF!</f>
        <v>#REF!</v>
      </c>
      <c r="H21" s="36" t="e">
        <f>'[22]Смета расходов'!#REF!</f>
        <v>#REF!</v>
      </c>
      <c r="I21" s="36" t="e">
        <f>G21-H21</f>
        <v>#REF!</v>
      </c>
      <c r="J21" s="35" t="e">
        <f>#REF!/2</f>
        <v>#REF!</v>
      </c>
      <c r="K21" s="35" t="e">
        <f>#REF!-J21</f>
        <v>#REF!</v>
      </c>
      <c r="L21" s="35">
        <f>'[22]Смета расходов'!F66</f>
        <v>910.41888000000017</v>
      </c>
      <c r="M21" s="37">
        <v>973.18</v>
      </c>
      <c r="N21" s="37">
        <v>486.59</v>
      </c>
      <c r="O21" s="37">
        <f>M21-N21</f>
        <v>486.59</v>
      </c>
      <c r="P21" s="38"/>
      <c r="Q21" s="24">
        <f>'[22]Смета расходов'!H66</f>
        <v>788.28255000000001</v>
      </c>
      <c r="R21" s="24">
        <f>'[22]Смета расходов'!I66</f>
        <v>394.14127500000001</v>
      </c>
      <c r="S21" s="24">
        <f>'[22]Смета расходов'!J66</f>
        <v>394.14127500000001</v>
      </c>
    </row>
    <row r="22" spans="1:19" s="2" customFormat="1" ht="28.5">
      <c r="A22" s="18" t="s">
        <v>42</v>
      </c>
      <c r="B22" s="34" t="s">
        <v>43</v>
      </c>
      <c r="C22" s="22" t="s">
        <v>21</v>
      </c>
      <c r="D22" s="35">
        <f t="shared" ref="D22:K22" ca="1" si="2">D24</f>
        <v>43.7</v>
      </c>
      <c r="E22" s="35">
        <f t="shared" ca="1" si="2"/>
        <v>43.7</v>
      </c>
      <c r="F22" s="35">
        <f>'[22]Смета расходов'!D81</f>
        <v>0</v>
      </c>
      <c r="G22" s="35">
        <f t="shared" ca="1" si="2"/>
        <v>43.7</v>
      </c>
      <c r="H22" s="35">
        <f t="shared" ca="1" si="2"/>
        <v>43.7</v>
      </c>
      <c r="I22" s="35">
        <f t="shared" ca="1" si="2"/>
        <v>43.7</v>
      </c>
      <c r="J22" s="35">
        <f t="shared" ca="1" si="2"/>
        <v>43.7</v>
      </c>
      <c r="K22" s="35">
        <f t="shared" ca="1" si="2"/>
        <v>43.7</v>
      </c>
      <c r="L22" s="35">
        <f>'[22]Смета расходов'!F81</f>
        <v>41.65</v>
      </c>
      <c r="M22" s="39">
        <v>52</v>
      </c>
      <c r="N22" s="39">
        <v>26</v>
      </c>
      <c r="O22" s="39">
        <v>26</v>
      </c>
      <c r="P22" s="38"/>
      <c r="Q22" s="33">
        <f>'[22]Смета расходов'!H81</f>
        <v>42</v>
      </c>
      <c r="R22" s="33">
        <f>'[22]Смета расходов'!I84</f>
        <v>21</v>
      </c>
      <c r="S22" s="33">
        <f>'[22]Смета расходов'!J84</f>
        <v>21</v>
      </c>
    </row>
    <row r="23" spans="1:19" s="2" customFormat="1" ht="30">
      <c r="A23" s="22" t="s">
        <v>44</v>
      </c>
      <c r="B23" s="23" t="s">
        <v>45</v>
      </c>
      <c r="C23" s="22" t="s">
        <v>21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s="2" customFormat="1" ht="165">
      <c r="A24" s="22" t="s">
        <v>46</v>
      </c>
      <c r="B24" s="23" t="s">
        <v>47</v>
      </c>
      <c r="C24" s="22"/>
      <c r="D24" s="26">
        <f t="shared" ref="D24:K24" ca="1" si="3">D22</f>
        <v>189.88499999999999</v>
      </c>
      <c r="E24" s="26">
        <f t="shared" ca="1" si="3"/>
        <v>189.88499999999999</v>
      </c>
      <c r="F24" s="26">
        <f>'[22]Смета расходов'!D84</f>
        <v>0</v>
      </c>
      <c r="G24" s="26">
        <f ca="1">G22</f>
        <v>0</v>
      </c>
      <c r="H24" s="26">
        <f ca="1">H22</f>
        <v>0</v>
      </c>
      <c r="I24" s="26">
        <f ca="1">I22</f>
        <v>0</v>
      </c>
      <c r="J24" s="26">
        <f t="shared" ca="1" si="3"/>
        <v>20.712571952040868</v>
      </c>
      <c r="K24" s="26">
        <f t="shared" ca="1" si="3"/>
        <v>20.712571952040868</v>
      </c>
      <c r="L24" s="26">
        <f>L22</f>
        <v>41.65</v>
      </c>
      <c r="M24" s="26">
        <f t="shared" ref="M24:S24" si="4">M22</f>
        <v>52</v>
      </c>
      <c r="N24" s="26">
        <f t="shared" si="4"/>
        <v>26</v>
      </c>
      <c r="O24" s="26">
        <f t="shared" si="4"/>
        <v>26</v>
      </c>
      <c r="P24" s="26">
        <f t="shared" si="4"/>
        <v>0</v>
      </c>
      <c r="Q24" s="26">
        <f t="shared" si="4"/>
        <v>42</v>
      </c>
      <c r="R24" s="26">
        <f t="shared" si="4"/>
        <v>21</v>
      </c>
      <c r="S24" s="26">
        <f t="shared" si="4"/>
        <v>21</v>
      </c>
    </row>
    <row r="25" spans="1:19" s="2" customFormat="1" ht="85.5">
      <c r="A25" s="22" t="s">
        <v>48</v>
      </c>
      <c r="B25" s="34" t="s">
        <v>49</v>
      </c>
      <c r="C25" s="22" t="s">
        <v>21</v>
      </c>
      <c r="D25" s="37" t="e">
        <f>#REF!/2</f>
        <v>#REF!</v>
      </c>
      <c r="E25" s="24" t="e">
        <f>#REF!-D25</f>
        <v>#REF!</v>
      </c>
      <c r="F25" s="24">
        <v>336.07</v>
      </c>
      <c r="G25" s="40">
        <v>354.33</v>
      </c>
      <c r="H25" s="20">
        <f>G25/2</f>
        <v>177.16499999999999</v>
      </c>
      <c r="I25" s="20">
        <f>G25-H25</f>
        <v>177.16499999999999</v>
      </c>
      <c r="J25" s="37" t="e">
        <f>#REF!/2</f>
        <v>#REF!</v>
      </c>
      <c r="K25" s="24" t="e">
        <f>#REF!-J25</f>
        <v>#REF!</v>
      </c>
      <c r="L25" s="24">
        <f>'[22]Смета расходов'!F87</f>
        <v>985.12</v>
      </c>
      <c r="M25" s="41">
        <v>354.33</v>
      </c>
      <c r="N25" s="25">
        <f>M25/2</f>
        <v>177.16499999999999</v>
      </c>
      <c r="O25" s="25">
        <f>M25-N25</f>
        <v>177.16499999999999</v>
      </c>
      <c r="P25" s="10"/>
      <c r="Q25" s="27">
        <f>'[22]Смета расходов'!H87</f>
        <v>1019.93</v>
      </c>
      <c r="R25" s="27">
        <f>'[22]Смета расходов'!I87</f>
        <v>512.74599999999998</v>
      </c>
      <c r="S25" s="27">
        <f>'[22]Смета расходов'!J87</f>
        <v>507.18399999999997</v>
      </c>
    </row>
    <row r="26" spans="1:19" s="2" customFormat="1" ht="28.5">
      <c r="A26" s="18">
        <v>2</v>
      </c>
      <c r="B26" s="34" t="s">
        <v>50</v>
      </c>
      <c r="C26" s="22" t="s">
        <v>21</v>
      </c>
      <c r="D26" s="26"/>
      <c r="E26" s="26"/>
      <c r="F26" s="26"/>
      <c r="G26" s="26"/>
      <c r="H26" s="26"/>
      <c r="I26" s="26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s="2" customFormat="1" ht="103.9" hidden="1" customHeight="1">
      <c r="A27" s="22" t="s">
        <v>51</v>
      </c>
      <c r="B27" s="23" t="s">
        <v>52</v>
      </c>
      <c r="C27" s="2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s="2" customFormat="1" ht="74.25" hidden="1" customHeight="1">
      <c r="A28" s="22" t="s">
        <v>53</v>
      </c>
      <c r="B28" s="23" t="s">
        <v>54</v>
      </c>
      <c r="C28" s="2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" customFormat="1" ht="90" hidden="1" customHeight="1">
      <c r="A29" s="22" t="s">
        <v>55</v>
      </c>
      <c r="B29" s="23" t="s">
        <v>56</v>
      </c>
      <c r="C29" s="2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s="2" customFormat="1" ht="139.9" hidden="1" customHeight="1" thickBot="1">
      <c r="A30" s="22" t="s">
        <v>57</v>
      </c>
      <c r="B30" s="23" t="s">
        <v>58</v>
      </c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s="2" customFormat="1" ht="115.9" hidden="1" customHeight="1" thickBot="1">
      <c r="A31" s="22" t="s">
        <v>59</v>
      </c>
      <c r="B31" s="42" t="s">
        <v>60</v>
      </c>
      <c r="C31" s="2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s="2" customFormat="1" ht="76.150000000000006" hidden="1" customHeight="1">
      <c r="A32" s="22" t="s">
        <v>61</v>
      </c>
      <c r="B32" s="23" t="s">
        <v>62</v>
      </c>
      <c r="C32" s="2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2" customFormat="1" ht="30" customHeight="1">
      <c r="A33" s="18">
        <v>3</v>
      </c>
      <c r="B33" s="34" t="s">
        <v>63</v>
      </c>
      <c r="C33" s="22" t="s">
        <v>21</v>
      </c>
      <c r="D33" s="30">
        <f t="shared" ref="D33:S33" ca="1" si="5">D11+D26</f>
        <v>11929.971978072894</v>
      </c>
      <c r="E33" s="30">
        <f t="shared" ca="1" si="5"/>
        <v>10172.84495270934</v>
      </c>
      <c r="F33" s="30">
        <f t="shared" si="5"/>
        <v>22663.51514208403</v>
      </c>
      <c r="G33" s="30">
        <f t="shared" ca="1" si="5"/>
        <v>21440.973004611857</v>
      </c>
      <c r="H33" s="30">
        <f t="shared" ca="1" si="5"/>
        <v>16215.420746997985</v>
      </c>
      <c r="I33" s="30">
        <f t="shared" ca="1" si="5"/>
        <v>16801.236891916498</v>
      </c>
      <c r="J33" s="30">
        <f t="shared" ca="1" si="5"/>
        <v>21145.867482864163</v>
      </c>
      <c r="K33" s="30">
        <f t="shared" ca="1" si="5"/>
        <v>21145.867482864163</v>
      </c>
      <c r="L33" s="30">
        <f t="shared" si="5"/>
        <v>32115.04760095094</v>
      </c>
      <c r="M33" s="30">
        <f t="shared" si="5"/>
        <v>30669.784359040939</v>
      </c>
      <c r="N33" s="30">
        <f t="shared" si="5"/>
        <v>15435.87904494547</v>
      </c>
      <c r="O33" s="30">
        <f t="shared" si="5"/>
        <v>15233.905314095471</v>
      </c>
      <c r="P33" s="30">
        <f t="shared" si="5"/>
        <v>0</v>
      </c>
      <c r="Q33" s="30">
        <f t="shared" si="5"/>
        <v>36980.285703414702</v>
      </c>
      <c r="R33" s="30">
        <f t="shared" si="5"/>
        <v>18121.089367132354</v>
      </c>
      <c r="S33" s="30">
        <f t="shared" si="5"/>
        <v>18439.187816701953</v>
      </c>
    </row>
    <row r="34" spans="1:19" s="2" customFormat="1" ht="28.9" customHeight="1">
      <c r="A34" s="18"/>
      <c r="B34" s="34" t="s">
        <v>64</v>
      </c>
      <c r="C34" s="22"/>
      <c r="D34" s="10"/>
      <c r="E34" s="10"/>
      <c r="F34" s="10"/>
      <c r="G34" s="10"/>
      <c r="H34" s="10">
        <v>-4050.91</v>
      </c>
      <c r="I34" s="10">
        <v>4050.91</v>
      </c>
      <c r="J34" s="10"/>
      <c r="K34" s="10"/>
      <c r="L34" s="10"/>
      <c r="M34" s="10"/>
      <c r="N34" s="10"/>
      <c r="O34" s="10"/>
      <c r="P34" s="10"/>
      <c r="Q34" s="10"/>
      <c r="R34" s="26">
        <v>-3896.14</v>
      </c>
      <c r="S34" s="26">
        <v>3896.14</v>
      </c>
    </row>
    <row r="35" spans="1:19" s="2" customFormat="1" ht="57">
      <c r="A35" s="18">
        <v>4</v>
      </c>
      <c r="B35" s="34" t="s">
        <v>65</v>
      </c>
      <c r="C35" s="18" t="s">
        <v>66</v>
      </c>
      <c r="D35" s="30">
        <f t="shared" ref="D35:P35" ca="1" si="6">D33/D36*1000</f>
        <v>113.82591359436276</v>
      </c>
      <c r="E35" s="30">
        <f t="shared" ca="1" si="6"/>
        <v>119.37006551763929</v>
      </c>
      <c r="F35" s="30">
        <f>F33/F36</f>
        <v>152.00721112099018</v>
      </c>
      <c r="G35" s="30">
        <f t="shared" ca="1" si="6"/>
        <v>131.90873243313723</v>
      </c>
      <c r="H35" s="30">
        <v>120.27</v>
      </c>
      <c r="I35" s="30">
        <f ca="1">(I33+I34)/I36*1000</f>
        <v>280.59135964363179</v>
      </c>
      <c r="J35" s="30">
        <f t="shared" ca="1" si="6"/>
        <v>117.13280128325179</v>
      </c>
      <c r="K35" s="30">
        <f t="shared" ca="1" si="6"/>
        <v>117.13280128325179</v>
      </c>
      <c r="L35" s="30">
        <f>L33/L36</f>
        <v>215.39989671652938</v>
      </c>
      <c r="M35" s="30">
        <f t="shared" si="6"/>
        <v>178.73980476045048</v>
      </c>
      <c r="N35" s="30">
        <f t="shared" si="6"/>
        <v>163.10445111842463</v>
      </c>
      <c r="O35" s="30">
        <f t="shared" si="6"/>
        <v>197.96890637022872</v>
      </c>
      <c r="P35" s="30" t="e">
        <f t="shared" si="6"/>
        <v>#DIV/0!</v>
      </c>
      <c r="Q35" s="30">
        <f>Q33/Q36</f>
        <v>242.03658470177436</v>
      </c>
      <c r="R35" s="30">
        <f>(R33+R34)/R36</f>
        <v>172.41108970417127</v>
      </c>
      <c r="S35" s="30">
        <f>(S33+S34)/S36</f>
        <v>317.79584839221917</v>
      </c>
    </row>
    <row r="36" spans="1:19" s="2" customFormat="1" ht="57">
      <c r="A36" s="18">
        <v>5</v>
      </c>
      <c r="B36" s="34" t="s">
        <v>67</v>
      </c>
      <c r="C36" s="18" t="s">
        <v>68</v>
      </c>
      <c r="D36" s="43" t="e">
        <f>'[22] баланс ВС п. Оссора'!#REF!</f>
        <v>#REF!</v>
      </c>
      <c r="E36" s="43" t="e">
        <f>'[22] баланс ВС п. Оссора'!#REF!</f>
        <v>#REF!</v>
      </c>
      <c r="F36" s="44">
        <f>'[22] баланс ВС п. Оссора'!D46</f>
        <v>149.095</v>
      </c>
      <c r="G36" s="44">
        <f>'[22] баланс ВС п. Оссора'!G27</f>
        <v>152.78800000000001</v>
      </c>
      <c r="H36" s="44">
        <f>'[22] баланс ВС п. Оссора'!H27</f>
        <v>82.506</v>
      </c>
      <c r="I36" s="44">
        <f>'[22] баланс ВС п. Оссора'!I27</f>
        <v>70.282000000000011</v>
      </c>
      <c r="J36" s="44" t="e">
        <f>'[22] баланс ВС п. Оссора'!#REF!</f>
        <v>#REF!</v>
      </c>
      <c r="K36" s="44" t="e">
        <f>'[22] баланс ВС п. Оссора'!#REF!</f>
        <v>#REF!</v>
      </c>
      <c r="L36" s="44">
        <f>'[22] баланс ВС п. Оссора'!F27</f>
        <v>149.09499999999997</v>
      </c>
      <c r="M36" s="45">
        <v>171589</v>
      </c>
      <c r="N36" s="45">
        <v>94638</v>
      </c>
      <c r="O36" s="45">
        <f>M36-N36</f>
        <v>76951</v>
      </c>
      <c r="P36" s="26"/>
      <c r="Q36" s="46">
        <f>'[22] баланс ВС п. Оссора'!G27</f>
        <v>152.78800000000001</v>
      </c>
      <c r="R36" s="46">
        <f>'[22] баланс ВС п. Оссора'!H27</f>
        <v>82.506</v>
      </c>
      <c r="S36" s="46">
        <f>'[22] баланс ВС п. Оссора'!I27</f>
        <v>70.282000000000011</v>
      </c>
    </row>
    <row r="37" spans="1:19" s="2" customFormat="1" ht="27" customHeight="1">
      <c r="A37" s="22">
        <v>6</v>
      </c>
      <c r="B37" s="23" t="s">
        <v>69</v>
      </c>
      <c r="C37" s="22" t="s">
        <v>70</v>
      </c>
      <c r="D37" s="10"/>
      <c r="E37" s="47">
        <f ca="1">E35/D35</f>
        <v>1.0487072912327682</v>
      </c>
      <c r="F37" s="48"/>
      <c r="G37" s="48"/>
      <c r="H37" s="48"/>
      <c r="I37" s="48">
        <f ca="1">I35/H35</f>
        <v>2.3330120532437997</v>
      </c>
      <c r="J37" s="49"/>
      <c r="K37" s="48">
        <f ca="1">K35/J35</f>
        <v>1.0620901811834016</v>
      </c>
      <c r="L37" s="48"/>
      <c r="M37" s="10"/>
      <c r="N37" s="10"/>
      <c r="O37" s="10">
        <f>O35/N35</f>
        <v>1.213755388113168</v>
      </c>
      <c r="P37" s="10"/>
      <c r="Q37" s="10"/>
      <c r="R37" s="10"/>
      <c r="S37" s="10"/>
    </row>
    <row r="38" spans="1:19">
      <c r="D38" s="50"/>
    </row>
    <row r="39" spans="1:19">
      <c r="B39" s="53" t="s">
        <v>71</v>
      </c>
      <c r="C39" s="54"/>
    </row>
    <row r="41" spans="1:19">
      <c r="D41" s="51"/>
    </row>
    <row r="42" spans="1:19">
      <c r="B42" s="52"/>
    </row>
  </sheetData>
  <mergeCells count="11">
    <mergeCell ref="B39:C39"/>
    <mergeCell ref="A5:S5"/>
    <mergeCell ref="A7:A9"/>
    <mergeCell ref="B7:B9"/>
    <mergeCell ref="C7:C9"/>
    <mergeCell ref="F7:F8"/>
    <mergeCell ref="L7:L8"/>
    <mergeCell ref="M7:O7"/>
    <mergeCell ref="Q7:S8"/>
    <mergeCell ref="G8:I8"/>
    <mergeCell ref="M8:O8"/>
  </mergeCells>
  <pageMargins left="0.9055118110236221" right="0" top="0.15748031496062992" bottom="0.15748031496062992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7_Расчет тарифа</vt:lpstr>
      <vt:lpstr>Лист1</vt:lpstr>
      <vt:lpstr>Лист2</vt:lpstr>
      <vt:lpstr>Лист3</vt:lpstr>
      <vt:lpstr>'7_Расчет тарифа'!Область_печати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2023-04-27T20:14:04Z</dcterms:modified>
</cp:coreProperties>
</file>