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Кальк (вывоз) 2018 Карага" sheetId="5" r:id="rId1"/>
    <sheet name="Кальк ТКО 2018 Оссора " sheetId="4" r:id="rId2"/>
    <sheet name="Лист1" sheetId="1" r:id="rId3"/>
    <sheet name="Лист2" sheetId="2" r:id="rId4"/>
    <sheet name="Лист3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__xlnm.Print_Area_2" localSheetId="0">#REF!</definedName>
    <definedName name="__xlnm.Print_Area_2" localSheetId="1">#REF!</definedName>
    <definedName name="__xlnm.Print_Area_2">#REF!</definedName>
    <definedName name="__xlnm.Print_Titles" localSheetId="0">#REF!</definedName>
    <definedName name="__xlnm.Print_Titles" localSheetId="1">#REF!</definedName>
    <definedName name="__xlnm.Print_Titles">#REF!</definedName>
    <definedName name="_SP1" localSheetId="0">[2]FES!#REF!</definedName>
    <definedName name="_SP1" localSheetId="1">[2]FES!#REF!</definedName>
    <definedName name="_SP1">[2]FES!#REF!</definedName>
    <definedName name="_SP10" localSheetId="0">[2]FES!#REF!</definedName>
    <definedName name="_SP10" localSheetId="1">[2]FES!#REF!</definedName>
    <definedName name="_SP10">[2]FES!#REF!</definedName>
    <definedName name="_SP11" localSheetId="0">[2]FES!#REF!</definedName>
    <definedName name="_SP11" localSheetId="1">[2]FES!#REF!</definedName>
    <definedName name="_SP11">[2]FES!#REF!</definedName>
    <definedName name="_SP12" localSheetId="0">[2]FES!#REF!</definedName>
    <definedName name="_SP12" localSheetId="1">[2]FES!#REF!</definedName>
    <definedName name="_SP12">[2]FES!#REF!</definedName>
    <definedName name="_SP13" localSheetId="0">[2]FES!#REF!</definedName>
    <definedName name="_SP13" localSheetId="1">[2]FES!#REF!</definedName>
    <definedName name="_SP13">[2]FES!#REF!</definedName>
    <definedName name="_SP14" localSheetId="0">[2]FES!#REF!</definedName>
    <definedName name="_SP14" localSheetId="1">[2]FES!#REF!</definedName>
    <definedName name="_SP14">[2]FES!#REF!</definedName>
    <definedName name="_SP15" localSheetId="0">[2]FES!#REF!</definedName>
    <definedName name="_SP15" localSheetId="1">[2]FES!#REF!</definedName>
    <definedName name="_SP15">[2]FES!#REF!</definedName>
    <definedName name="_SP16" localSheetId="0">[2]FES!#REF!</definedName>
    <definedName name="_SP16" localSheetId="1">[2]FES!#REF!</definedName>
    <definedName name="_SP16">[2]FES!#REF!</definedName>
    <definedName name="_SP17" localSheetId="0">[2]FES!#REF!</definedName>
    <definedName name="_SP17" localSheetId="1">[2]FES!#REF!</definedName>
    <definedName name="_SP17">[2]FES!#REF!</definedName>
    <definedName name="_SP18" localSheetId="0">[2]FES!#REF!</definedName>
    <definedName name="_SP18" localSheetId="1">[2]FES!#REF!</definedName>
    <definedName name="_SP18">[2]FES!#REF!</definedName>
    <definedName name="_SP19" localSheetId="0">[2]FES!#REF!</definedName>
    <definedName name="_SP19" localSheetId="1">[2]FES!#REF!</definedName>
    <definedName name="_SP19">[2]FES!#REF!</definedName>
    <definedName name="_SP2" localSheetId="0">[2]FES!#REF!</definedName>
    <definedName name="_SP2" localSheetId="1">[2]FES!#REF!</definedName>
    <definedName name="_SP2">[2]FES!#REF!</definedName>
    <definedName name="_SP20" localSheetId="0">[2]FES!#REF!</definedName>
    <definedName name="_SP20" localSheetId="1">[2]FES!#REF!</definedName>
    <definedName name="_SP20">[2]FES!#REF!</definedName>
    <definedName name="_SP3" localSheetId="0">[2]FES!#REF!</definedName>
    <definedName name="_SP3" localSheetId="1">[2]FES!#REF!</definedName>
    <definedName name="_SP3">[2]FES!#REF!</definedName>
    <definedName name="_SP4" localSheetId="0">[2]FES!#REF!</definedName>
    <definedName name="_SP4" localSheetId="1">[2]FES!#REF!</definedName>
    <definedName name="_SP4">[2]FES!#REF!</definedName>
    <definedName name="_SP5" localSheetId="0">[2]FES!#REF!</definedName>
    <definedName name="_SP5" localSheetId="1">[2]FES!#REF!</definedName>
    <definedName name="_SP5">[2]FES!#REF!</definedName>
    <definedName name="_SP7" localSheetId="0">[2]FES!#REF!</definedName>
    <definedName name="_SP7" localSheetId="1">[2]FES!#REF!</definedName>
    <definedName name="_SP7">[2]FES!#REF!</definedName>
    <definedName name="_SP8" localSheetId="0">[2]FES!#REF!</definedName>
    <definedName name="_SP8" localSheetId="1">[2]FES!#REF!</definedName>
    <definedName name="_SP8">[2]FES!#REF!</definedName>
    <definedName name="_SP9" localSheetId="0">[2]FES!#REF!</definedName>
    <definedName name="_SP9" localSheetId="1">[2]FES!#REF!</definedName>
    <definedName name="_SP9">[2]FES!#REF!</definedName>
    <definedName name="ADD_2" localSheetId="0">[3]Диапазоны!#REF!</definedName>
    <definedName name="ADD_2" localSheetId="1">[3]Диапазоны!#REF!</definedName>
    <definedName name="ADD_2">[3]Диапазоны!#REF!</definedName>
    <definedName name="ADD_4" localSheetId="0">[3]Диапазоны!#REF!</definedName>
    <definedName name="ADD_4" localSheetId="1">[3]Диапазоны!#REF!</definedName>
    <definedName name="ADD_4">[3]Диапазоны!#REF!</definedName>
    <definedName name="ADD_PP1" localSheetId="0">[4]Диапазоны!#REF!</definedName>
    <definedName name="ADD_PP1" localSheetId="1">[4]Диапазоны!#REF!</definedName>
    <definedName name="ADD_PP1">[4]Диапазоны!#REF!</definedName>
    <definedName name="ADD_PP2" localSheetId="0">#REF!</definedName>
    <definedName name="ADD_PP2" localSheetId="1">#REF!</definedName>
    <definedName name="ADD_PP2">#REF!</definedName>
    <definedName name="ADD_PP2_2" localSheetId="0">[5]Диапазоны!#REF!</definedName>
    <definedName name="ADD_PP2_2" localSheetId="1">[5]Диапазоны!#REF!</definedName>
    <definedName name="ADD_PP2_2">[5]Диапазоны!#REF!</definedName>
    <definedName name="ADD2_1" localSheetId="0">[3]Диапазоны!#REF!</definedName>
    <definedName name="ADD2_1" localSheetId="1">[3]Диапазоны!#REF!</definedName>
    <definedName name="ADD2_1">[3]Диапазоны!#REF!</definedName>
    <definedName name="ADD3_1" localSheetId="0">[3]Диапазоны!#REF!</definedName>
    <definedName name="ADD3_1" localSheetId="1">[3]Диапазоны!#REF!</definedName>
    <definedName name="ADD3_1">[3]Диапазоны!#REF!</definedName>
    <definedName name="ADD4_MO" localSheetId="0">[5]Диапазоны!#REF!</definedName>
    <definedName name="ADD4_MO" localSheetId="1">[5]Диапазоны!#REF!</definedName>
    <definedName name="ADD4_MO">[5]Диапазоны!#REF!</definedName>
    <definedName name="ADD4_ORG" localSheetId="0">[5]Диапазоны!#REF!</definedName>
    <definedName name="ADD4_ORG" localSheetId="1">[5]Диапазоны!#REF!</definedName>
    <definedName name="ADD4_ORG">[5]Диапазоны!#REF!</definedName>
    <definedName name="ALL_FILES">[6]Файлы!$B$1</definedName>
    <definedName name="anscount" hidden="1">1</definedName>
    <definedName name="CALC_IDENTIFIER">[7]TECHSHEET!$G$20</definedName>
    <definedName name="CompOt">#N/A</definedName>
    <definedName name="CompRas">#N/A</definedName>
    <definedName name="DATA" localSheetId="0">#REF!</definedName>
    <definedName name="DATA" localSheetId="1">#REF!</definedName>
    <definedName name="DATA">#REF!</definedName>
    <definedName name="DATE" localSheetId="0">#REF!</definedName>
    <definedName name="DATE" localSheetId="1">#REF!</definedName>
    <definedName name="DATE">#REF!</definedName>
    <definedName name="Down_range" localSheetId="0">#REF!</definedName>
    <definedName name="Down_range" localSheetId="1">#REF!</definedName>
    <definedName name="Down_range">#REF!</definedName>
    <definedName name="ERRO" localSheetId="0">#REF!</definedName>
    <definedName name="ERRO" localSheetId="1">#REF!</definedName>
    <definedName name="ERRO">#REF!</definedName>
    <definedName name="event">[8]TEHSHEET!$Q$2:$Q$5</definedName>
    <definedName name="ew">#N/A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1_1" localSheetId="0">#REF!</definedName>
    <definedName name="Excel_BuiltIn_Print_Area_1_1" localSheetId="1">#REF!</definedName>
    <definedName name="Excel_BuiltIn_Print_Area_1_1">#REF!</definedName>
    <definedName name="Excel_BuiltIn_Print_Area_1_1_1" localSheetId="0">#REF!</definedName>
    <definedName name="Excel_BuiltIn_Print_Area_1_1_1" localSheetId="1">#REF!</definedName>
    <definedName name="Excel_BuiltIn_Print_Area_1_1_1">#REF!</definedName>
    <definedName name="Excel_BuiltIn_Print_Area_1_1_1_1" localSheetId="0">#REF!</definedName>
    <definedName name="Excel_BuiltIn_Print_Area_1_1_1_1" localSheetId="1">#REF!</definedName>
    <definedName name="Excel_BuiltIn_Print_Area_1_1_1_1">#REF!</definedName>
    <definedName name="Excel_BuiltIn_Print_Area_1_1_1_1_1" localSheetId="0">#REF!</definedName>
    <definedName name="Excel_BuiltIn_Print_Area_1_1_1_1_1" localSheetId="1">#REF!</definedName>
    <definedName name="Excel_BuiltIn_Print_Area_1_1_1_1_1">#REF!</definedName>
    <definedName name="Excel_BuiltIn_Print_Area_1_1_1_1_1_1" localSheetId="0">#REF!</definedName>
    <definedName name="Excel_BuiltIn_Print_Area_1_1_1_1_1_1" localSheetId="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 localSheetId="0">#REF!</definedName>
    <definedName name="Excel_BuiltIn_Print_Area_1_1_1_2" localSheetId="1">#REF!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 localSheetId="0">#REF!</definedName>
    <definedName name="Excel_BuiltIn_Print_Area_1_1_2" localSheetId="1">#REF!</definedName>
    <definedName name="Excel_BuiltIn_Print_Area_1_1_2">#REF!</definedName>
    <definedName name="Excel_BuiltIn_Print_Area_1_1_2_1" localSheetId="0">#REF!</definedName>
    <definedName name="Excel_BuiltIn_Print_Area_1_1_2_1" localSheetId="1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 localSheetId="0">#REF!</definedName>
    <definedName name="Excel_BuiltIn_Print_Area_11_1" localSheetId="1">#REF!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 localSheetId="0">'[9]10я Мельн'!#REF!</definedName>
    <definedName name="Excel_BuiltIn_Print_Area_12_1" localSheetId="1">'[9]10я Мельн'!#REF!</definedName>
    <definedName name="Excel_BuiltIn_Print_Area_12_1">'[9]10я Мельн'!#REF!</definedName>
    <definedName name="Excel_BuiltIn_Print_Area_12_1_1">NA()</definedName>
    <definedName name="Excel_BuiltIn_Print_Area_12_1_3" localSheetId="0">'[9]10я Мельн'!#REF!</definedName>
    <definedName name="Excel_BuiltIn_Print_Area_12_1_3" localSheetId="1">'[9]10я Мельн'!#REF!</definedName>
    <definedName name="Excel_BuiltIn_Print_Area_12_1_3">'[9]10я Мельн'!#REF!</definedName>
    <definedName name="Excel_BuiltIn_Print_Area_12_1_3_1">NA()</definedName>
    <definedName name="Excel_BuiltIn_Print_Area_12_1_5" localSheetId="0">'[9]10я Мельн'!#REF!</definedName>
    <definedName name="Excel_BuiltIn_Print_Area_12_1_5" localSheetId="1">'[9]10я Мельн'!#REF!</definedName>
    <definedName name="Excel_BuiltIn_Print_Area_12_1_5">'[9]10я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 localSheetId="0">#REF!</definedName>
    <definedName name="Excel_BuiltIn_Print_Area_2_1" localSheetId="1">#REF!</definedName>
    <definedName name="Excel_BuiltIn_Print_Area_2_1">#REF!</definedName>
    <definedName name="Excel_BuiltIn_Print_Area_2_1_1">"#REF!"</definedName>
    <definedName name="Excel_BuiltIn_Print_Area_2_1_1_1" localSheetId="0">#REF!</definedName>
    <definedName name="Excel_BuiltIn_Print_Area_2_1_1_1" localSheetId="1">#REF!</definedName>
    <definedName name="Excel_BuiltIn_Print_Area_2_1_1_1">#REF!</definedName>
    <definedName name="Excel_BuiltIn_Print_Area_2_1_1_3" localSheetId="0">#REF!</definedName>
    <definedName name="Excel_BuiltIn_Print_Area_2_1_1_3" localSheetId="1">#REF!</definedName>
    <definedName name="Excel_BuiltIn_Print_Area_2_1_1_3">#REF!</definedName>
    <definedName name="Excel_BuiltIn_Print_Area_2_1_2">"#REF!"</definedName>
    <definedName name="Excel_BuiltIn_Print_Area_2_1_3" localSheetId="0">#REF!</definedName>
    <definedName name="Excel_BuiltIn_Print_Area_2_1_3" localSheetId="1">#REF!</definedName>
    <definedName name="Excel_BuiltIn_Print_Area_2_1_3">#REF!</definedName>
    <definedName name="Excel_BuiltIn_Print_Area_2_3" localSheetId="0">#REF!</definedName>
    <definedName name="Excel_BuiltIn_Print_Area_2_3" localSheetId="1">#REF!</definedName>
    <definedName name="Excel_BuiltIn_Print_Area_2_3">#REF!</definedName>
    <definedName name="Excel_BuiltIn_Print_Area_22_1" localSheetId="0">#REF!</definedName>
    <definedName name="Excel_BuiltIn_Print_Area_22_1" localSheetId="1">#REF!</definedName>
    <definedName name="Excel_BuiltIn_Print_Area_22_1">#REF!</definedName>
    <definedName name="Excel_BuiltIn_Print_Area_22_1_1">"#REF!"</definedName>
    <definedName name="Excel_BuiltIn_Print_Area_22_3" localSheetId="0">#REF!</definedName>
    <definedName name="Excel_BuiltIn_Print_Area_22_3" localSheetId="1">#REF!</definedName>
    <definedName name="Excel_BuiltIn_Print_Area_22_3">#REF!</definedName>
    <definedName name="Excel_BuiltIn_Print_Area_22_3_1">"#REF!"</definedName>
    <definedName name="Excel_BuiltIn_Print_Area_22_5" localSheetId="0">#REF!</definedName>
    <definedName name="Excel_BuiltIn_Print_Area_22_5" localSheetId="1">#REF!</definedName>
    <definedName name="Excel_BuiltIn_Print_Area_22_5">#REF!</definedName>
    <definedName name="Excel_BuiltIn_Print_Area_22_5_1">"#REF!"</definedName>
    <definedName name="Excel_BuiltIn_Print_Area_23_1" localSheetId="0">#REF!</definedName>
    <definedName name="Excel_BuiltIn_Print_Area_23_1" localSheetId="1">#REF!</definedName>
    <definedName name="Excel_BuiltIn_Print_Area_23_1">#REF!</definedName>
    <definedName name="Excel_BuiltIn_Print_Area_23_1_1">"#REF!"</definedName>
    <definedName name="Excel_BuiltIn_Print_Area_23_1_3" localSheetId="0">#REF!</definedName>
    <definedName name="Excel_BuiltIn_Print_Area_23_1_3" localSheetId="1">#REF!</definedName>
    <definedName name="Excel_BuiltIn_Print_Area_23_1_3">#REF!</definedName>
    <definedName name="Excel_BuiltIn_Print_Area_23_1_3_1">"#REF!"</definedName>
    <definedName name="Excel_BuiltIn_Print_Area_23_1_4" localSheetId="0">#REF!</definedName>
    <definedName name="Excel_BuiltIn_Print_Area_23_1_4" localSheetId="1">#REF!</definedName>
    <definedName name="Excel_BuiltIn_Print_Area_23_1_4">#REF!</definedName>
    <definedName name="Excel_BuiltIn_Print_Area_23_1_5" localSheetId="0">#REF!</definedName>
    <definedName name="Excel_BuiltIn_Print_Area_23_1_5" localSheetId="1">#REF!</definedName>
    <definedName name="Excel_BuiltIn_Print_Area_23_1_5">#REF!</definedName>
    <definedName name="Excel_BuiltIn_Print_Area_23_1_5_1">"#REF!"</definedName>
    <definedName name="Excel_BuiltIn_Print_Area_3_1" localSheetId="0">#REF!</definedName>
    <definedName name="Excel_BuiltIn_Print_Area_3_1" localSheetId="1">#REF!</definedName>
    <definedName name="Excel_BuiltIn_Print_Area_3_1">#REF!</definedName>
    <definedName name="Excel_BuiltIn_Print_Area_3_1_1" localSheetId="0">#REF!</definedName>
    <definedName name="Excel_BuiltIn_Print_Area_3_1_1" localSheetId="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 localSheetId="0">#REF!</definedName>
    <definedName name="Excel_BuiltIn_Print_Area_3_1_3" localSheetId="1">#REF!</definedName>
    <definedName name="Excel_BuiltIn_Print_Area_3_1_3">#REF!</definedName>
    <definedName name="Excel_BuiltIn_Print_Area_3_1_3_1">"#REF!"</definedName>
    <definedName name="Excel_BuiltIn_Print_Area_3_1_5" localSheetId="0">#REF!</definedName>
    <definedName name="Excel_BuiltIn_Print_Area_3_1_5" localSheetId="1">#REF!</definedName>
    <definedName name="Excel_BuiltIn_Print_Area_3_1_5">#REF!</definedName>
    <definedName name="Excel_BuiltIn_Print_Area_3_1_5_1">"#REF!"</definedName>
    <definedName name="Excel_BuiltIn_Print_Area_5">'[10]Свод без коэфф'!$A$1:$K$13</definedName>
    <definedName name="Excel_BuiltIn_Print_Area_5_1" localSheetId="0">(#REF!,#REF!)</definedName>
    <definedName name="Excel_BuiltIn_Print_Area_5_1" localSheetId="1">(#REF!,#REF!)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 localSheetId="0">#REF!</definedName>
    <definedName name="Excel_BuiltIn_Print_Area_6_1" localSheetId="1">#REF!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 localSheetId="0">#REF!</definedName>
    <definedName name="Excel_BuiltIn_Print_Area_7_1" localSheetId="1">#REF!</definedName>
    <definedName name="Excel_BuiltIn_Print_Area_7_1">#REF!</definedName>
    <definedName name="Excel_BuiltIn_Print_Area_7_1_1">"#REF!"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Excel_BuiltIn_Print_Titles_4" localSheetId="0">#REF!</definedName>
    <definedName name="Excel_BuiltIn_Print_Titles_4" localSheetId="1">#REF!</definedName>
    <definedName name="Excel_BuiltIn_Print_Titles_4">#REF!</definedName>
    <definedName name="fg">#N/A</definedName>
    <definedName name="fil">[11]Справочники!$H$15</definedName>
    <definedName name="ghg" localSheetId="0" hidden="1">{#N/A,#N/A,FALSE,"Себестоимсть-97"}</definedName>
    <definedName name="ghg" hidden="1">{#N/A,#N/A,FALSE,"Себестоимсть-97"}</definedName>
    <definedName name="god">[8]Титульный!$F$9</definedName>
    <definedName name="H?Address" localSheetId="0">#REF!</definedName>
    <definedName name="H?Address" localSheetId="1">#REF!</definedName>
    <definedName name="H?Address">#REF!</definedName>
    <definedName name="H?Description" localSheetId="0">#REF!</definedName>
    <definedName name="H?Description" localSheetId="1">#REF!</definedName>
    <definedName name="H?Description">#REF!</definedName>
    <definedName name="H?EntityName" localSheetId="0">#REF!</definedName>
    <definedName name="H?EntityName" localSheetId="1">#REF!</definedName>
    <definedName name="H?EntityName">#REF!</definedName>
    <definedName name="H?Name" localSheetId="0">#REF!</definedName>
    <definedName name="H?Name" localSheetId="1">#REF!</definedName>
    <definedName name="H?Name">#REF!</definedName>
    <definedName name="H?OKATO" localSheetId="0">#REF!</definedName>
    <definedName name="H?OKATO" localSheetId="1">#REF!</definedName>
    <definedName name="H?OKATO">#REF!</definedName>
    <definedName name="H?OKFS" localSheetId="0">#REF!</definedName>
    <definedName name="H?OKFS" localSheetId="1">#REF!</definedName>
    <definedName name="H?OKFS">#REF!</definedName>
    <definedName name="H?OKOGU" localSheetId="0">#REF!</definedName>
    <definedName name="H?OKOGU" localSheetId="1">#REF!</definedName>
    <definedName name="H?OKOGU">#REF!</definedName>
    <definedName name="H?OKONX" localSheetId="0">#REF!</definedName>
    <definedName name="H?OKONX" localSheetId="1">#REF!</definedName>
    <definedName name="H?OKONX">#REF!</definedName>
    <definedName name="H?OKOPF" localSheetId="0">#REF!</definedName>
    <definedName name="H?OKOPF" localSheetId="1">#REF!</definedName>
    <definedName name="H?OKOPF">#REF!</definedName>
    <definedName name="H?OKPO" localSheetId="0">#REF!</definedName>
    <definedName name="H?OKPO" localSheetId="1">#REF!</definedName>
    <definedName name="H?OKPO">#REF!</definedName>
    <definedName name="H?OKVD" localSheetId="0">#REF!</definedName>
    <definedName name="H?OKVD" localSheetId="1">#REF!</definedName>
    <definedName name="H?OKVD">#REF!</definedName>
    <definedName name="H?Table" localSheetId="0">#REF!</definedName>
    <definedName name="H?Table" localSheetId="1">#REF!</definedName>
    <definedName name="H?Table">#REF!</definedName>
    <definedName name="H?Title" localSheetId="0">#REF!</definedName>
    <definedName name="H?Title" localSheetId="1">#REF!</definedName>
    <definedName name="H?Title">#REF!</definedName>
    <definedName name="inn">[11]Справочники!$G$13</definedName>
    <definedName name="k">#N/A</definedName>
    <definedName name="kpp">[11]Справочники!$H$13</definedName>
    <definedName name="LAST_RANGE" localSheetId="0">[6]REESTR!#REF!</definedName>
    <definedName name="LAST_RANGE" localSheetId="1">[6]REESTR!#REF!</definedName>
    <definedName name="LAST_RANGE">[6]REESTR!#REF!</definedName>
    <definedName name="LOAD" localSheetId="0">#REF!</definedName>
    <definedName name="LOAD" localSheetId="1">#REF!</definedName>
    <definedName name="LOAD">#REF!</definedName>
    <definedName name="LOAD1" localSheetId="0">#REF!</definedName>
    <definedName name="LOAD1" localSheetId="1">#REF!</definedName>
    <definedName name="LOAD1">#REF!</definedName>
    <definedName name="LOAD2" localSheetId="0">#REF!</definedName>
    <definedName name="LOAD2" localSheetId="1">#REF!</definedName>
    <definedName name="LOAD2">#REF!</definedName>
    <definedName name="LOAD5" localSheetId="0">'[12]Тарифное меню 2'!#REF!</definedName>
    <definedName name="LOAD5" localSheetId="1">'[12]Тарифное меню 2'!#REF!</definedName>
    <definedName name="LOAD5">'[12]Тарифное меню 2'!#REF!</definedName>
    <definedName name="mmm" localSheetId="0" hidden="1">{#N/A,#N/A,FALSE,"Себестоимсть-97"}</definedName>
    <definedName name="mmm" hidden="1">{#N/A,#N/A,FALSE,"Себестоимсть-97"}</definedName>
    <definedName name="MO" localSheetId="0">#REF!</definedName>
    <definedName name="MO" localSheetId="1">#REF!</definedName>
    <definedName name="MO">#REF!</definedName>
    <definedName name="MO_LIST" localSheetId="0">[6]REESTR!#REF!</definedName>
    <definedName name="MO_LIST" localSheetId="1">[6]REESTR!#REF!</definedName>
    <definedName name="MO_LIST">[6]REESTR!#REF!</definedName>
    <definedName name="MO_LIST1">[8]REESTR!$X$2:$X$240</definedName>
    <definedName name="mo_n">[11]Справочники!$F$10</definedName>
    <definedName name="mo_name">[8]Титульный!$G$32</definedName>
    <definedName name="month_list">[13]TEHSHEET!$F$1:$F$13</definedName>
    <definedName name="MR_LIST">[13]REESTR_MO!$D$2:$D$15</definedName>
    <definedName name="MUNOBR" localSheetId="0">#REF!</definedName>
    <definedName name="MUNOBR" localSheetId="1">#REF!</definedName>
    <definedName name="MUNOBR">#REF!</definedName>
    <definedName name="NOM" localSheetId="0">#REF!</definedName>
    <definedName name="NOM" localSheetId="1">#REF!</definedName>
    <definedName name="NOM">#REF!</definedName>
    <definedName name="NSRF" localSheetId="0">#REF!</definedName>
    <definedName name="NSRF" localSheetId="1">#REF!</definedName>
    <definedName name="NSRF">#REF!</definedName>
    <definedName name="OKTMO" localSheetId="0">#REF!</definedName>
    <definedName name="OKTMO" localSheetId="1">#REF!</definedName>
    <definedName name="OKTMO">#REF!</definedName>
    <definedName name="OKTMO_LIST" localSheetId="0">[6]REESTR!#REF!</definedName>
    <definedName name="OKTMO_LIST" localSheetId="1">[6]REESTR!#REF!</definedName>
    <definedName name="OKTMO_LIST">[6]REESTR!#REF!</definedName>
    <definedName name="OKTMO_LIST1">[14]REESTR!$Y$3</definedName>
    <definedName name="oktmo_n">[11]Справочники!$H$10</definedName>
    <definedName name="org">[8]Титульный!$F$13</definedName>
    <definedName name="Org_list" localSheetId="0">#REF!</definedName>
    <definedName name="Org_list" localSheetId="1">#REF!</definedName>
    <definedName name="Org_list">#REF!</definedName>
    <definedName name="org_n">[11]Справочники!$F$13</definedName>
    <definedName name="OrgCount" localSheetId="0">#REF!</definedName>
    <definedName name="OrgCount" localSheetId="1">#REF!</definedName>
    <definedName name="OrgCount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RT_K1" hidden="1">[15]КУ1!$F$76:$G$77,[15]КУ1!$K$79:$K$80,[15]КУ1!$K$76:$K$77,[15]КУ1!$K$72:$K$74,[15]КУ1!$F$72:$G$74,[15]КУ1!$F$68:$H$70,[15]КУ1!$I$70,[15]КУ1!$J$68:$J$69,[15]КУ1!$K$66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3_PRT" localSheetId="0" hidden="1">#REF!,#REF!,#REF!</definedName>
    <definedName name="P1_T3_PRT" localSheetId="1" hidden="1">#REF!,#REF!,#REF!</definedName>
    <definedName name="P1_T3_PRT" hidden="1">#REF!,#REF!,#REF!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PRT_K1" hidden="1">[15]КУ1!$F$66:$G$66,[15]КУ1!$F$61:$G$63,[15]КУ1!$K$61:$K$63,[15]КУ1!$K$58,[15]КУ1!$I$57,[15]КУ1!$K$56,[15]КУ1!$H$57,[15]КУ1!$F$56:$G$58,[15]КУ1!$F$52:$G$53,[15]КУ1!$H$53</definedName>
    <definedName name="P2_T3_PRT" localSheetId="0" hidden="1">#REF!,#REF!,#REF!,#REF!</definedName>
    <definedName name="P2_T3_PRT" localSheetId="1" hidden="1">#REF!,#REF!,#REF!,#REF!</definedName>
    <definedName name="P2_T3_PRT" hidden="1">#REF!,#REF!,#REF!,#REF!</definedName>
    <definedName name="P3_SCOPE_PRT_K1" hidden="1">[15]КУ1!$J$53,[15]КУ1!$K$52,[15]КУ1!$K$50,[15]КУ1!$J$49,[15]КУ1!$K$48,[15]КУ1!$F$50:$G$50,[15]КУ1!$F$49:$H$49,[15]КУ1!$F$48:$G$48,[15]КУ1!$F$45:$G$46,[15]КУ1!$H$46</definedName>
    <definedName name="P4_SCOPE_PRT_K1" hidden="1">[15]КУ1!$J$46,[15]КУ1!$K$45,[15]КУ1!$J$43,[15]КУ1!$K$42,[15]КУ1!$H$43,[15]КУ1!$F$42:$G$43,[15]КУ1!$F$38:$G$38,[15]КУ1!$F$39:$H$39,[15]КУ1!$J$39,[15]КУ1!$K$38</definedName>
    <definedName name="P5_SCOPE_PRT_K1" hidden="1">[15]КУ1!$K$35:$K$36,[15]КУ1!$F$33:$G$36,[15]КУ1!$H$34,[15]КУ1!$J$34,[15]КУ1!$K$33,[15]КУ1!$J$31,[15]КУ1!$F$30:$G$31,[15]КУ1!$H$31,[15]КУ1!$K$30,[15]КУ1!$J$28</definedName>
    <definedName name="P6_SCOPE_PRT_K1" hidden="1">[15]КУ1!$F$27:$G$28,[15]КУ1!$H$28,[15]КУ1!$K$27,[15]КУ1!$K$23,[15]КУ1!$J$24,[15]КУ1!$F$23:$G$23,[15]КУ1!$F$24:$H$24,[15]КУ1!$F$17:$G$21,[15]КУ1!$H$18,[15]КУ1!$J$18</definedName>
    <definedName name="P6_T2.1?Protection" localSheetId="0">P1_T2.1?Protection</definedName>
    <definedName name="P6_T2.1?Protection" localSheetId="1">P1_T2.1?Protection</definedName>
    <definedName name="P6_T2.1?Protection">P1_T2.1?Protection</definedName>
    <definedName name="P7_SCOPE_PRT_K1" hidden="1">[15]КУ1!$K$17,[15]КУ1!$K$19:$K$21,[15]КУ1!$F$14:$G$15,[15]КУ1!$H$15,[15]КУ1!$J$15,[15]КУ1!$K$14,[15]КУ1!$J$12,[15]КУ1!$K$11,[15]КУ1!$F$11:$G$12,[15]КУ1!$H$12</definedName>
    <definedName name="PROT" localSheetId="0">'[16]Баланс тепло (2)'!#REF!,'[16]Баланс тепло (2)'!#REF!,'[16]Баланс тепло (2)'!#REF!,'[16]Баланс тепло (2)'!#REF!,'[16]Баланс тепло (2)'!#REF!,'[16]Баланс тепло (2)'!#REF!</definedName>
    <definedName name="PROT" localSheetId="1">'[16]Баланс тепло (2)'!#REF!,'[16]Баланс тепло (2)'!#REF!,'[16]Баланс тепло (2)'!#REF!,'[16]Баланс тепло (2)'!#REF!,'[16]Баланс тепло (2)'!#REF!,'[16]Баланс тепло (2)'!#REF!</definedName>
    <definedName name="PROT">'[16]Баланс тепло (2)'!#REF!,'[16]Баланс тепло (2)'!#REF!,'[16]Баланс тепло (2)'!#REF!,'[16]Баланс тепло (2)'!#REF!,'[16]Баланс тепло (2)'!#REF!,'[16]Баланс тепло (2)'!#REF!</definedName>
    <definedName name="RANGE3" localSheetId="0">#REF!</definedName>
    <definedName name="RANGE3" localSheetId="1">#REF!</definedName>
    <definedName name="RANGE3">#REF!</definedName>
    <definedName name="RANGE4" localSheetId="0">#REF!</definedName>
    <definedName name="RANGE4" localSheetId="1">#REF!</definedName>
    <definedName name="RANGE4">#REF!</definedName>
    <definedName name="RANGE5" localSheetId="0">#REF!</definedName>
    <definedName name="RANGE5" localSheetId="1">#REF!</definedName>
    <definedName name="RANGE5">#REF!</definedName>
    <definedName name="REG" localSheetId="0">#REF!</definedName>
    <definedName name="REG" localSheetId="1">#REF!</definedName>
    <definedName name="REG">#REF!</definedName>
    <definedName name="region_name">[17]Титульный!$G$8</definedName>
    <definedName name="regions" localSheetId="0">#REF!</definedName>
    <definedName name="regions" localSheetId="1">#REF!</definedName>
    <definedName name="regions">#REF!</definedName>
    <definedName name="REGUL" localSheetId="0">#REF!</definedName>
    <definedName name="REGUL" localSheetId="1">#REF!</definedName>
    <definedName name="REGUL">#REF!</definedName>
    <definedName name="S1_" localSheetId="0">#REF!</definedName>
    <definedName name="S1_" localSheetId="1">#REF!</definedName>
    <definedName name="S1_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 localSheetId="0">#REF!</definedName>
    <definedName name="SCOPE_1" localSheetId="1">#REF!</definedName>
    <definedName name="SCOPE_1">#REF!</definedName>
    <definedName name="SCOPE_16_PRT" localSheetId="0">P1_SCOPE_16_PRT,P2_SCOPE_16_PRT</definedName>
    <definedName name="SCOPE_16_PRT" localSheetId="1">P1_SCOPE_16_PRT,P2_SCOPE_16_PRT</definedName>
    <definedName name="SCOPE_16_PRT">P1_SCOPE_16_PRT,P2_SCOPE_16_PRT</definedName>
    <definedName name="Scope_17_PRT" localSheetId="0">P1_SCOPE_16_PRT,P2_SCOPE_16_PRT</definedName>
    <definedName name="Scope_17_PRT" localSheetId="1">P1_SCOPE_16_PRT,P2_SCOPE_16_PRT</definedName>
    <definedName name="Scope_17_PRT">P1_SCOPE_16_PRT,P2_SCOPE_16_PRT</definedName>
    <definedName name="SCOPE_2" localSheetId="0">#REF!</definedName>
    <definedName name="SCOPE_2" localSheetId="1">#REF!</definedName>
    <definedName name="SCOPE_2">#REF!</definedName>
    <definedName name="SCOPE_3" localSheetId="0">[18]Смета!#REF!</definedName>
    <definedName name="SCOPE_3" localSheetId="1">[18]Смета!#REF!</definedName>
    <definedName name="SCOPE_3">[18]Смета!#REF!</definedName>
    <definedName name="SCOPE_ADD_M" localSheetId="0">[6]TEHSHEET!#REF!</definedName>
    <definedName name="SCOPE_ADD_M" localSheetId="1">[6]TEHSHEET!#REF!</definedName>
    <definedName name="SCOPE_ADD_M">[6]TEHSHEET!#REF!</definedName>
    <definedName name="SCOPE_ADD_VID" localSheetId="0">#REF!</definedName>
    <definedName name="SCOPE_ADD_VID" localSheetId="1">#REF!</definedName>
    <definedName name="SCOPE_ADD_VID">#REF!</definedName>
    <definedName name="SCOPE_ADD1" localSheetId="0">[6]TEHSHEET!#REF!</definedName>
    <definedName name="SCOPE_ADD1" localSheetId="1">[6]TEHSHEET!#REF!</definedName>
    <definedName name="SCOPE_ADD1">[6]TEHSHEET!#REF!</definedName>
    <definedName name="SCOPE_DATA1" localSheetId="0">#REF!</definedName>
    <definedName name="SCOPE_DATA1" localSheetId="1">#REF!</definedName>
    <definedName name="SCOPE_DATA1">#REF!</definedName>
    <definedName name="SCOPE_DATA2" localSheetId="0">#REF!</definedName>
    <definedName name="SCOPE_DATA2" localSheetId="1">#REF!</definedName>
    <definedName name="SCOPE_DATA2">#REF!</definedName>
    <definedName name="SCOPE_DATA3" localSheetId="0">#REF!</definedName>
    <definedName name="SCOPE_DATA3" localSheetId="1">#REF!</definedName>
    <definedName name="SCOPE_DATA3">#REF!</definedName>
    <definedName name="SCOPE_DATA6" localSheetId="0">'[12]Справочник организаций'!#REF!</definedName>
    <definedName name="SCOPE_DATA6" localSheetId="1">'[12]Справочник организаций'!#REF!</definedName>
    <definedName name="SCOPE_DATA6">'[12]Справочник организаций'!#REF!</definedName>
    <definedName name="SCOPE_ET" localSheetId="0">[18]Баланс!#REF!</definedName>
    <definedName name="SCOPE_ET" localSheetId="1">[18]Баланс!#REF!</definedName>
    <definedName name="SCOPE_ET">[18]Баланс!#REF!</definedName>
    <definedName name="SCOPE_F" localSheetId="0">#REF!</definedName>
    <definedName name="SCOPE_F" localSheetId="1">#REF!</definedName>
    <definedName name="SCOPE_F">#REF!</definedName>
    <definedName name="scope_ld" localSheetId="0">'[16]Баланс тепло (2)'!#REF!</definedName>
    <definedName name="scope_ld" localSheetId="1">'[16]Баланс тепло (2)'!#REF!</definedName>
    <definedName name="scope_ld">'[16]Баланс тепло (2)'!#REF!</definedName>
    <definedName name="SCOPE_MatrMU" localSheetId="0">[5]matrix!#REF!</definedName>
    <definedName name="SCOPE_MatrMU" localSheetId="1">[5]matrix!#REF!</definedName>
    <definedName name="SCOPE_MatrMU">[5]matrix!#REF!</definedName>
    <definedName name="SCOPE_MatrMUORG1" localSheetId="0">[5]matrix!#REF!</definedName>
    <definedName name="SCOPE_MatrMUORG1" localSheetId="1">[5]matrix!#REF!</definedName>
    <definedName name="SCOPE_MatrMUORG1">[5]matrix!#REF!</definedName>
    <definedName name="SCOPE_MatrMUORG2" localSheetId="0">[5]matrix!#REF!</definedName>
    <definedName name="SCOPE_MatrMUORG2" localSheetId="1">[5]matrix!#REF!</definedName>
    <definedName name="SCOPE_MatrMUORG2">[5]matrix!#REF!</definedName>
    <definedName name="SCOPE_MatrORG1" localSheetId="0">[5]matrix!#REF!</definedName>
    <definedName name="SCOPE_MatrORG1" localSheetId="1">[5]matrix!#REF!</definedName>
    <definedName name="SCOPE_MatrORG1">[5]matrix!#REF!</definedName>
    <definedName name="SCOPE_MatrORG2" localSheetId="0">[5]matrix!#REF!</definedName>
    <definedName name="SCOPE_MatrORG2" localSheetId="1">[5]matrix!#REF!</definedName>
    <definedName name="SCOPE_MatrORG2">[5]matrix!#REF!</definedName>
    <definedName name="SCOPE_MatrVal" localSheetId="0">[5]matrix!#REF!</definedName>
    <definedName name="SCOPE_MatrVal" localSheetId="1">[5]matrix!#REF!</definedName>
    <definedName name="SCOPE_MatrVal">[5]matrix!#REF!</definedName>
    <definedName name="SCOPE_MO" localSheetId="0">[19]Справочники!$K$6:$K$742,[19]Справочники!#REF!</definedName>
    <definedName name="SCOPE_MO" localSheetId="1">[19]Справочники!$K$6:$K$742,[19]Справочники!#REF!</definedName>
    <definedName name="SCOPE_MO">[19]Справочники!$K$6:$K$742,[19]Справочники!#REF!</definedName>
    <definedName name="SCOPE_MO2" localSheetId="0">#REF!</definedName>
    <definedName name="SCOPE_MO2" localSheetId="1">#REF!</definedName>
    <definedName name="SCOPE_MO2">#REF!</definedName>
    <definedName name="SCOPE_NALOG">[20]Справочники!$R$3:$R$4</definedName>
    <definedName name="SCOPE_OKTMO" localSheetId="0">#REF!</definedName>
    <definedName name="SCOPE_OKTMO" localSheetId="1">#REF!</definedName>
    <definedName name="SCOPE_OKTMO">#REF!</definedName>
    <definedName name="SCOPE_ORG" localSheetId="0">#REF!</definedName>
    <definedName name="SCOPE_ORG" localSheetId="1">#REF!</definedName>
    <definedName name="SCOPE_ORG">#REF!</definedName>
    <definedName name="SCOPE_PER_PRT" localSheetId="0">P5_SCOPE_PER_PRT,P6_SCOPE_PER_PRT,P7_SCOPE_PER_PRT,P8_SCOPE_PER_PRT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PRT">'[19]Баланс тепло'!$N$10,'[19]Баланс тепло'!$H$10,'[19]Баланс тепло'!$P$10:$Q$10,'[19]Баланс тепло'!$J$10,'[19]Баланс тепло'!$S$10:$X$10,'[19]Баланс тепло'!$L$10</definedName>
    <definedName name="SCOPE_R" localSheetId="0">#REF!</definedName>
    <definedName name="SCOPE_R" localSheetId="1">#REF!</definedName>
    <definedName name="SCOPE_R">#REF!</definedName>
    <definedName name="SCOPE_SMETA" localSheetId="0">[18]Смета!#REF!</definedName>
    <definedName name="SCOPE_SMETA" localSheetId="1">[18]Смета!#REF!</definedName>
    <definedName name="SCOPE_SMETA">[18]Смета!#REF!</definedName>
    <definedName name="SCOPE_SUM" localSheetId="0">#REF!,#REF!</definedName>
    <definedName name="SCOPE_SUM" localSheetId="1">#REF!,#REF!</definedName>
    <definedName name="SCOPE_SUM">#REF!,#REF!</definedName>
    <definedName name="SCOPE_SV_PRT" localSheetId="0">P1_SCOPE_SV_PRT,P2_SCOPE_SV_PRT,P3_SCOPE_SV_PRT</definedName>
    <definedName name="SCOPE_SV_PRT" localSheetId="1">P1_SCOPE_SV_PRT,P2_SCOPE_SV_PRT,P3_SCOPE_SV_PRT</definedName>
    <definedName name="SCOPE_SV_PRT">P1_SCOPE_SV_PRT,P2_SCOPE_SV_PRT,P3_SCOPE_SV_PRT</definedName>
    <definedName name="scope_toLoad" localSheetId="0">'[16]Баланс тепло (2)'!#REF!,'[16]Баланс тепло (2)'!$H$9:$AE$9</definedName>
    <definedName name="scope_toLoad" localSheetId="1">'[16]Баланс тепло (2)'!#REF!,'[16]Баланс тепло (2)'!$H$9:$AE$9</definedName>
    <definedName name="scope_toLoad">'[16]Баланс тепло (2)'!#REF!,'[16]Баланс тепло (2)'!$H$9:$AE$9</definedName>
    <definedName name="SCOPE_VD">[6]TEHSHEET!$D$1:$D$10</definedName>
    <definedName name="Sheet2?prefix?">"H"</definedName>
    <definedName name="smet" localSheetId="0" hidden="1">{#N/A,#N/A,FALSE,"Себестоимсть-97"}</definedName>
    <definedName name="smet" hidden="1">{#N/A,#N/A,FALSE,"Себестоимсть-97"}</definedName>
    <definedName name="SPRAV_PROT">[19]Справочники!$E$6,[19]Справочники!$D$11:$D$902,[19]Справочники!$E$3</definedName>
    <definedName name="sq" localSheetId="0">#REF!</definedName>
    <definedName name="sq" localSheetId="1">#REF!</definedName>
    <definedName name="sq">#REF!</definedName>
    <definedName name="station">[21]Титульный!$F$15</definedName>
    <definedName name="SUBSTANTIATING_MATERIAL_TYPES">[7]TECHSHEET!$I$50:$I$58</definedName>
    <definedName name="T1.2_CP" localSheetId="0">#REF!</definedName>
    <definedName name="T1.2_CP" localSheetId="1">#REF!</definedName>
    <definedName name="T1.2_CP">#REF!</definedName>
    <definedName name="T1.2_LOAD" localSheetId="0">#REF!</definedName>
    <definedName name="T1.2_LOAD" localSheetId="1">#REF!</definedName>
    <definedName name="T1.2_LOAD">#REF!</definedName>
    <definedName name="T1.2_PRT" localSheetId="0">#REF!,#REF!,#REF!</definedName>
    <definedName name="T1.2_PRT" localSheetId="1">#REF!,#REF!,#REF!</definedName>
    <definedName name="T1.2_PRT">#REF!,#REF!,#REF!</definedName>
    <definedName name="T2.1?Protection">#N/A</definedName>
    <definedName name="T2?Protection" localSheetId="0">P1_T2?Protection,P2_T2?Protection</definedName>
    <definedName name="T2?Protection" localSheetId="1">P1_T2?Protection,P2_T2?Protection</definedName>
    <definedName name="T2?Protection">P1_T2?Protection,P2_T2?Protection</definedName>
    <definedName name="T2_CP" localSheetId="0">#REF!</definedName>
    <definedName name="T2_CP" localSheetId="1">#REF!</definedName>
    <definedName name="T2_CP">#REF!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LOAD" localSheetId="0">#REF!,#REF!</definedName>
    <definedName name="T2_LOAD" localSheetId="1">#REF!,#REF!</definedName>
    <definedName name="T2_LOAD">#REF!,#REF!</definedName>
    <definedName name="T2_PRT" localSheetId="0">#REF!,#REF!</definedName>
    <definedName name="T2_PRT" localSheetId="1">#REF!,#REF!</definedName>
    <definedName name="T2_PRT">#REF!,#REF!</definedName>
    <definedName name="T3_CP" localSheetId="0">#REF!</definedName>
    <definedName name="T3_CP" localSheetId="1">#REF!</definedName>
    <definedName name="T3_CP">#REF!</definedName>
    <definedName name="T3_LOAD" localSheetId="0">#REF!,#REF!</definedName>
    <definedName name="T3_LOAD" localSheetId="1">#REF!,#REF!</definedName>
    <definedName name="T3_LOAD">#REF!,#REF!</definedName>
    <definedName name="T3_PRT">#N/A</definedName>
    <definedName name="T4.3?Data" localSheetId="0">#REF!</definedName>
    <definedName name="T4.3?Data" localSheetId="1">#REF!</definedName>
    <definedName name="T4.3?Data">#REF!</definedName>
    <definedName name="T4.3?Table" localSheetId="0">#REF!</definedName>
    <definedName name="T4.3?Table" localSheetId="1">#REF!</definedName>
    <definedName name="T4.3?Table">#REF!</definedName>
    <definedName name="T4.3?Title" localSheetId="0">#REF!</definedName>
    <definedName name="T4.3?Title" localSheetId="1">#REF!</definedName>
    <definedName name="T4.3?Title">#REF!</definedName>
    <definedName name="T4_CP" localSheetId="0">#REF!</definedName>
    <definedName name="T4_CP" localSheetId="1">#REF!</definedName>
    <definedName name="T4_CP">#REF!</definedName>
    <definedName name="T4_LOAD" localSheetId="0">#REF!,#REF!</definedName>
    <definedName name="T4_LOAD" localSheetId="1">#REF!,#REF!</definedName>
    <definedName name="T4_LOAD">#REF!,#REF!</definedName>
    <definedName name="T4_PRT" localSheetId="0">#REF!,#REF!,#REF!,#REF!</definedName>
    <definedName name="T4_PRT" localSheetId="1">#REF!,#REF!,#REF!,#REF!</definedName>
    <definedName name="T4_PRT">#REF!,#REF!,#REF!,#REF!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able" localSheetId="0">#REF!</definedName>
    <definedName name="Table" localSheetId="1">#REF!</definedName>
    <definedName name="Table">#REF!</definedName>
    <definedName name="TARIFF_SETUP_METHOD">'[22]Список организаций'!$R$2</definedName>
    <definedName name="TARIFF_SETUP_METHOD_CODE">[17]TECHSHEET!$E$44</definedName>
    <definedName name="TEMPLATE_CLAIM">[17]TECHSHEET!$E$34</definedName>
    <definedName name="TEMPLATE_SPHERE">[17]TECHSHEET!$E$6</definedName>
    <definedName name="TEMPLATE_SPHERE_OKK_SOURCE">[23]TECHSHEET!$G$13</definedName>
    <definedName name="TTT" localSheetId="0">#REF!</definedName>
    <definedName name="TTT" localSheetId="1">#REF!</definedName>
    <definedName name="TTT">#REF!</definedName>
    <definedName name="TYPE_POSELEN" localSheetId="0">#REF!</definedName>
    <definedName name="TYPE_POSELEN" localSheetId="1">#REF!</definedName>
    <definedName name="TYPE_POSELEN">#REF!</definedName>
    <definedName name="VD">[24]TEHSHEET!$D$1:$D$10</definedName>
    <definedName name="VDOC" localSheetId="0">#REF!</definedName>
    <definedName name="VDOC" localSheetId="1">#REF!</definedName>
    <definedName name="VDOC">#REF!</definedName>
    <definedName name="version">[13]Инструкция!$B$3</definedName>
    <definedName name="VID_TOPL">[6]TEHSHEET!$H$1:$H$5</definedName>
    <definedName name="vprod">[11]Справочники!$E$15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ear_list">[13]TEHSHEET!$I$1:$I$15</definedName>
    <definedName name="YES_NO">[6]TEHSHEET!$B$1:$B$2</definedName>
    <definedName name="yyyjjjj" localSheetId="0" hidden="1">{#N/A,#N/A,FALSE,"Себестоимсть-97"}</definedName>
    <definedName name="yyyjjjj" hidden="1">{#N/A,#N/A,FALSE,"Себестоимсть-97"}</definedName>
    <definedName name="А">#N/A</definedName>
    <definedName name="БазовыйПериод" localSheetId="0">#REF!</definedName>
    <definedName name="БазовыйПериод" localSheetId="1">#REF!</definedName>
    <definedName name="БазовыйПериод">#REF!</definedName>
    <definedName name="в23ё">#N/A</definedName>
    <definedName name="вв">#N/A</definedName>
    <definedName name="видсс" localSheetId="0" hidden="1">{#N/A,#N/A,FALSE,"Себестоимсть-97"}</definedName>
    <definedName name="видсс" hidden="1">{#N/A,#N/A,FALSE,"Себестоимсть-97"}</definedName>
    <definedName name="второй" localSheetId="0">#REF!</definedName>
    <definedName name="второй" localSheetId="1">#REF!</definedName>
    <definedName name="второй">#REF!</definedName>
    <definedName name="ГОДА" localSheetId="0">#REF!</definedName>
    <definedName name="ГОДА" localSheetId="1">#REF!</definedName>
    <definedName name="ГОДА">#REF!</definedName>
    <definedName name="_xlnm.Print_Titles" localSheetId="0">'Кальк (вывоз) 2018 Карага'!$12:$13</definedName>
    <definedName name="_xlnm.Print_Titles" localSheetId="1">'Кальк ТКО 2018 Оссора '!$12:$13</definedName>
    <definedName name="й">#N/A</definedName>
    <definedName name="йй">#N/A</definedName>
    <definedName name="Карага" hidden="1">P5_T1_Protect,P6_T1_Protect,P7_T1_Protect,P8_T1_Protect,P9_T1_Protect,P10_T1_Protect,P11_T1_Protect,P12_T1_Protect,P13_T1_Protect,P14_T1_Protect</definedName>
    <definedName name="КВАРТАЛЫ" localSheetId="0">#REF!</definedName>
    <definedName name="КВАРТАЛЫ" localSheetId="1">#REF!</definedName>
    <definedName name="КВАРТАЛЫ">#REF!</definedName>
    <definedName name="ке">#N/A</definedName>
    <definedName name="лимит" localSheetId="0" hidden="1">{#N/A,#N/A,FALSE,"Себестоимсть-97"}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 localSheetId="0">#REF!</definedName>
    <definedName name="МЕСЯЦ" localSheetId="1">#REF!</definedName>
    <definedName name="МЕСЯЦ">#REF!</definedName>
    <definedName name="мониторинг">#N/A</definedName>
    <definedName name="МР" localSheetId="0">#REF!</definedName>
    <definedName name="МР" localSheetId="1">#REF!</definedName>
    <definedName name="МР">#REF!</definedName>
    <definedName name="мым">#N/A</definedName>
    <definedName name="НСРФ">[25]Регионы!$A$2:$A$89</definedName>
    <definedName name="_xlnm.Print_Area" localSheetId="0">'Кальк (вывоз) 2018 Карага'!$A$1:$K$46</definedName>
    <definedName name="_xlnm.Print_Area" localSheetId="1">'Кальк ТКО 2018 Оссора '!$A$1:$J$56</definedName>
    <definedName name="ОРГ" localSheetId="0">'[16]Баланс тепло (2)'!#REF!</definedName>
    <definedName name="ОРГ" localSheetId="1">'[16]Баланс тепло (2)'!#REF!</definedName>
    <definedName name="ОРГ">'[16]Баланс тепло (2)'!#REF!</definedName>
    <definedName name="ОРГАНИЗАЦИЯ" localSheetId="0">#REF!</definedName>
    <definedName name="ОРГАНИЗАЦИЯ" localSheetId="1">#REF!</definedName>
    <definedName name="ОРГАНИЗАЦИЯ">#REF!</definedName>
    <definedName name="первый" localSheetId="0">#REF!</definedName>
    <definedName name="первый" localSheetId="1">#REF!</definedName>
    <definedName name="первый">#REF!</definedName>
    <definedName name="ПЕРИОД" localSheetId="0">#REF!</definedName>
    <definedName name="ПЕРИОД" localSheetId="1">#REF!</definedName>
    <definedName name="ПЕРИОД">#REF!</definedName>
    <definedName name="ПериодРегулирования" localSheetId="0">#REF!</definedName>
    <definedName name="ПериодРегулирования" localSheetId="1">#REF!</definedName>
    <definedName name="ПериодРегулирования">#REF!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следнийГод" localSheetId="0">#REF!</definedName>
    <definedName name="ПоследнийГод" localSheetId="1">#REF!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ц">#N/A</definedName>
    <definedName name="цу">#N/A</definedName>
    <definedName name="четвертый" localSheetId="0">#REF!</definedName>
    <definedName name="четвертый" localSheetId="1">#REF!</definedName>
    <definedName name="четвертый">#REF!</definedName>
    <definedName name="ЧИСЛО" localSheetId="0">#REF!</definedName>
    <definedName name="ЧИСЛО" localSheetId="1">#REF!</definedName>
    <definedName name="ЧИСЛО">#REF!</definedName>
    <definedName name="ыв">#N/A</definedName>
    <definedName name="ыыы" localSheetId="0" hidden="1">{#N/A,#N/A,FALSE,"Себестоимсть-97"}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F44" i="5"/>
  <c r="F41"/>
  <c r="F40"/>
  <c r="F37"/>
  <c r="D33"/>
  <c r="F33" s="1"/>
  <c r="H32"/>
  <c r="H33" s="1"/>
  <c r="H31" s="1"/>
  <c r="D32"/>
  <c r="F32" s="1"/>
  <c r="E31"/>
  <c r="G30"/>
  <c r="G34" s="1"/>
  <c r="F30"/>
  <c r="F34" s="1"/>
  <c r="F35" s="1"/>
  <c r="E30"/>
  <c r="E34" s="1"/>
  <c r="D30"/>
  <c r="D34" s="1"/>
  <c r="D29"/>
  <c r="E29" s="1"/>
  <c r="D28"/>
  <c r="D27"/>
  <c r="H26"/>
  <c r="H27" s="1"/>
  <c r="H25" s="1"/>
  <c r="D26"/>
  <c r="D25"/>
  <c r="H24"/>
  <c r="D24"/>
  <c r="E24" s="1"/>
  <c r="D23"/>
  <c r="D22"/>
  <c r="C22"/>
  <c r="C23" s="1"/>
  <c r="C24" s="1"/>
  <c r="C25" s="1"/>
  <c r="C27" s="1"/>
  <c r="C28" s="1"/>
  <c r="C29" s="1"/>
  <c r="C30" s="1"/>
  <c r="C31" s="1"/>
  <c r="C34" s="1"/>
  <c r="C35" s="1"/>
  <c r="C37" s="1"/>
  <c r="H21"/>
  <c r="D21"/>
  <c r="D19"/>
  <c r="D18"/>
  <c r="D17"/>
  <c r="F17" s="1"/>
  <c r="H16"/>
  <c r="D16"/>
  <c r="F16" s="1"/>
  <c r="C16"/>
  <c r="C17" s="1"/>
  <c r="C18" s="1"/>
  <c r="D15"/>
  <c r="E15" s="1"/>
  <c r="H14"/>
  <c r="D14"/>
  <c r="E28" s="1"/>
  <c r="F52" i="4"/>
  <c r="F48"/>
  <c r="K44"/>
  <c r="D44"/>
  <c r="F44" s="1"/>
  <c r="J43"/>
  <c r="K43" s="1"/>
  <c r="H43"/>
  <c r="I43" s="1"/>
  <c r="F43"/>
  <c r="D43"/>
  <c r="K42"/>
  <c r="D42"/>
  <c r="F42" s="1"/>
  <c r="I41"/>
  <c r="F41"/>
  <c r="D41"/>
  <c r="E40"/>
  <c r="K38"/>
  <c r="D38"/>
  <c r="K37"/>
  <c r="D37"/>
  <c r="K36"/>
  <c r="D36"/>
  <c r="K35"/>
  <c r="J35"/>
  <c r="H35"/>
  <c r="D35"/>
  <c r="K34"/>
  <c r="D34"/>
  <c r="I33"/>
  <c r="D33"/>
  <c r="K32"/>
  <c r="D32"/>
  <c r="I31"/>
  <c r="D31"/>
  <c r="K30"/>
  <c r="D30"/>
  <c r="I29"/>
  <c r="D29"/>
  <c r="K28"/>
  <c r="D28"/>
  <c r="J27"/>
  <c r="K27" s="1"/>
  <c r="H27"/>
  <c r="I27" s="1"/>
  <c r="D27"/>
  <c r="K26"/>
  <c r="D26"/>
  <c r="I24"/>
  <c r="D24"/>
  <c r="K23"/>
  <c r="D23"/>
  <c r="C23"/>
  <c r="C24" s="1"/>
  <c r="C25" s="1"/>
  <c r="C27" s="1"/>
  <c r="C28" s="1"/>
  <c r="C29" s="1"/>
  <c r="C30" s="1"/>
  <c r="C31" s="1"/>
  <c r="C32" s="1"/>
  <c r="J22"/>
  <c r="K22" s="1"/>
  <c r="H22"/>
  <c r="I22" s="1"/>
  <c r="D22"/>
  <c r="C22"/>
  <c r="K21"/>
  <c r="D21"/>
  <c r="D19"/>
  <c r="D18"/>
  <c r="D17"/>
  <c r="H16"/>
  <c r="D16"/>
  <c r="F16" s="1"/>
  <c r="C16"/>
  <c r="C17" s="1"/>
  <c r="C18" s="1"/>
  <c r="D15"/>
  <c r="F15" s="1"/>
  <c r="J14"/>
  <c r="K41" s="1"/>
  <c r="K40" s="1"/>
  <c r="H14"/>
  <c r="I44" s="1"/>
  <c r="F31" i="5" l="1"/>
  <c r="F38"/>
  <c r="E14"/>
  <c r="F15"/>
  <c r="E16"/>
  <c r="E17"/>
  <c r="H22"/>
  <c r="H30" s="1"/>
  <c r="H34" s="1"/>
  <c r="H35" s="1"/>
  <c r="D31"/>
  <c r="E18"/>
  <c r="F19" s="1"/>
  <c r="E21"/>
  <c r="E22"/>
  <c r="E23"/>
  <c r="E26"/>
  <c r="E27"/>
  <c r="F53" i="4"/>
  <c r="F54" s="1"/>
  <c r="C33"/>
  <c r="C34"/>
  <c r="C39" s="1"/>
  <c r="C40" s="1"/>
  <c r="C45" s="1"/>
  <c r="C46" s="1"/>
  <c r="C48" s="1"/>
  <c r="F17"/>
  <c r="F14" s="1"/>
  <c r="D14"/>
  <c r="E17" s="1"/>
  <c r="I21"/>
  <c r="I23"/>
  <c r="K24"/>
  <c r="D25"/>
  <c r="D39" s="1"/>
  <c r="D45" s="1"/>
  <c r="H25"/>
  <c r="H39" s="1"/>
  <c r="H45" s="1"/>
  <c r="H46" s="1"/>
  <c r="J25"/>
  <c r="J39" s="1"/>
  <c r="J45" s="1"/>
  <c r="J46" s="1"/>
  <c r="I26"/>
  <c r="I25" s="1"/>
  <c r="I28"/>
  <c r="K29"/>
  <c r="K25" s="1"/>
  <c r="I30"/>
  <c r="K31"/>
  <c r="I32"/>
  <c r="K33"/>
  <c r="I34"/>
  <c r="I36"/>
  <c r="I37"/>
  <c r="I38"/>
  <c r="D40"/>
  <c r="F40"/>
  <c r="H40"/>
  <c r="J40"/>
  <c r="I42"/>
  <c r="I40" s="1"/>
  <c r="H36" i="5" l="1"/>
  <c r="H37"/>
  <c r="H38" s="1"/>
  <c r="H39" s="1"/>
  <c r="H40" s="1"/>
  <c r="H44" s="1"/>
  <c r="G15"/>
  <c r="F14"/>
  <c r="F27"/>
  <c r="G27" s="1"/>
  <c r="F23"/>
  <c r="G23" s="1"/>
  <c r="F21"/>
  <c r="G21" s="1"/>
  <c r="F26"/>
  <c r="E25"/>
  <c r="F22"/>
  <c r="G22" s="1"/>
  <c r="J49" i="4"/>
  <c r="J47"/>
  <c r="H48"/>
  <c r="H47"/>
  <c r="H49" s="1"/>
  <c r="H50" s="1"/>
  <c r="H52" s="1"/>
  <c r="I15"/>
  <c r="I16"/>
  <c r="K14"/>
  <c r="I14"/>
  <c r="G14"/>
  <c r="G15"/>
  <c r="G16"/>
  <c r="G42"/>
  <c r="G43"/>
  <c r="G41"/>
  <c r="G40" s="1"/>
  <c r="G44"/>
  <c r="K39"/>
  <c r="K45" s="1"/>
  <c r="I35"/>
  <c r="I39"/>
  <c r="I45" s="1"/>
  <c r="E31"/>
  <c r="F31" s="1"/>
  <c r="G31" s="1"/>
  <c r="E27"/>
  <c r="F27" s="1"/>
  <c r="G27" s="1"/>
  <c r="E22"/>
  <c r="F22" s="1"/>
  <c r="G22" s="1"/>
  <c r="E38"/>
  <c r="F38" s="1"/>
  <c r="G38" s="1"/>
  <c r="E37"/>
  <c r="F37" s="1"/>
  <c r="G37" s="1"/>
  <c r="E36"/>
  <c r="E34"/>
  <c r="F34" s="1"/>
  <c r="G34" s="1"/>
  <c r="E32"/>
  <c r="F32" s="1"/>
  <c r="G32" s="1"/>
  <c r="E30"/>
  <c r="F30" s="1"/>
  <c r="G30" s="1"/>
  <c r="E28"/>
  <c r="F28" s="1"/>
  <c r="G28" s="1"/>
  <c r="E26"/>
  <c r="E23"/>
  <c r="F23" s="1"/>
  <c r="G23" s="1"/>
  <c r="E21"/>
  <c r="E18"/>
  <c r="F19" s="1"/>
  <c r="E16"/>
  <c r="E15"/>
  <c r="E14"/>
  <c r="G17"/>
  <c r="E33"/>
  <c r="F33" s="1"/>
  <c r="G33" s="1"/>
  <c r="E29"/>
  <c r="F29" s="1"/>
  <c r="G29" s="1"/>
  <c r="E24"/>
  <c r="F24" s="1"/>
  <c r="G24" s="1"/>
  <c r="G26" i="5" l="1"/>
  <c r="G14"/>
  <c r="G33"/>
  <c r="F36"/>
  <c r="G16"/>
  <c r="G32"/>
  <c r="G31" s="1"/>
  <c r="F29"/>
  <c r="G29" s="1"/>
  <c r="F28"/>
  <c r="G28" s="1"/>
  <c r="G17"/>
  <c r="F24"/>
  <c r="G24" s="1"/>
  <c r="H19" i="4"/>
  <c r="J19" s="1"/>
  <c r="F36"/>
  <c r="E35"/>
  <c r="F21"/>
  <c r="F26"/>
  <c r="E25"/>
  <c r="E39" s="1"/>
  <c r="E45" s="1"/>
  <c r="J53"/>
  <c r="J50"/>
  <c r="J54" s="1"/>
  <c r="G25" i="5" l="1"/>
  <c r="F25"/>
  <c r="F25" i="4"/>
  <c r="G26"/>
  <c r="G25" s="1"/>
  <c r="F35"/>
  <c r="G36"/>
  <c r="G35" s="1"/>
  <c r="F39"/>
  <c r="F45" s="1"/>
  <c r="F46" s="1"/>
  <c r="G21"/>
  <c r="G39" s="1"/>
  <c r="G45" s="1"/>
  <c r="F49" l="1"/>
  <c r="F47"/>
  <c r="F50" s="1"/>
</calcChain>
</file>

<file path=xl/sharedStrings.xml><?xml version="1.0" encoding="utf-8"?>
<sst xmlns="http://schemas.openxmlformats.org/spreadsheetml/2006/main" count="162" uniqueCount="91">
  <si>
    <t>Утверждаю</t>
  </si>
  <si>
    <t>Генеральный  директор АО "ОССОРА"</t>
  </si>
  <si>
    <t>______________ Подкопаев А.В.</t>
  </si>
  <si>
    <t>"  18  "  января  2018 г.</t>
  </si>
  <si>
    <t xml:space="preserve">КАЛЬКУЛЯЦИЯ  </t>
  </si>
  <si>
    <t>стоимости  услуги по сбору  и   вывозу ТКО на 2018 г.   п.Оссора</t>
  </si>
  <si>
    <t>АО "ОССОРА"</t>
  </si>
  <si>
    <t>№            п/п</t>
  </si>
  <si>
    <t>Показатели</t>
  </si>
  <si>
    <t>Размер- ность</t>
  </si>
  <si>
    <t>Числовое значение</t>
  </si>
  <si>
    <r>
      <t>на 1м</t>
    </r>
    <r>
      <rPr>
        <vertAlign val="superscript"/>
        <sz val="10"/>
        <rFont val="Arial Cyr"/>
        <charset val="204"/>
      </rPr>
      <t>3</t>
    </r>
  </si>
  <si>
    <t>Реализация услуги, всего</t>
  </si>
  <si>
    <t xml:space="preserve">Реализация услуги населению </t>
  </si>
  <si>
    <t>Реализация услуги прочим потребителям</t>
  </si>
  <si>
    <t>А</t>
  </si>
  <si>
    <t>Б</t>
  </si>
  <si>
    <t>В</t>
  </si>
  <si>
    <t>Объем услуги  по  сбору  и вывозу  ТКО,  всего</t>
  </si>
  <si>
    <r>
      <t>м</t>
    </r>
    <r>
      <rPr>
        <b/>
        <vertAlign val="superscript"/>
        <sz val="10"/>
        <rFont val="Arial"/>
        <family val="2"/>
        <charset val="204"/>
      </rPr>
      <t>3</t>
    </r>
  </si>
  <si>
    <t>1.1.</t>
  </si>
  <si>
    <t xml:space="preserve"> Население</t>
  </si>
  <si>
    <r>
      <t>м</t>
    </r>
    <r>
      <rPr>
        <vertAlign val="superscript"/>
        <sz val="10"/>
        <rFont val="Arial"/>
        <family val="2"/>
        <charset val="204"/>
      </rPr>
      <t>3</t>
    </r>
  </si>
  <si>
    <t>1.1.1.</t>
  </si>
  <si>
    <t xml:space="preserve">в т.ч. от МЖД </t>
  </si>
  <si>
    <t>1.2.</t>
  </si>
  <si>
    <t xml:space="preserve"> Организации</t>
  </si>
  <si>
    <t>1.3.</t>
  </si>
  <si>
    <t>Собственное производство</t>
  </si>
  <si>
    <t>Численность основного персонала</t>
  </si>
  <si>
    <t xml:space="preserve">чел </t>
  </si>
  <si>
    <t>2.</t>
  </si>
  <si>
    <t xml:space="preserve">Затраты </t>
  </si>
  <si>
    <t>Затраты на оплату труда</t>
  </si>
  <si>
    <t>руб.</t>
  </si>
  <si>
    <t xml:space="preserve">Отчисления ЕСН </t>
  </si>
  <si>
    <t>Амортизация</t>
  </si>
  <si>
    <t>Проезд в отпуск</t>
  </si>
  <si>
    <t>Материальные расходы</t>
  </si>
  <si>
    <t>5.1.</t>
  </si>
  <si>
    <t>горючее</t>
  </si>
  <si>
    <t>5.2.</t>
  </si>
  <si>
    <t>СМ</t>
  </si>
  <si>
    <t>5.3.</t>
  </si>
  <si>
    <t xml:space="preserve">прочие  смазочные материалы </t>
  </si>
  <si>
    <t>запчасти</t>
  </si>
  <si>
    <t>5.5.</t>
  </si>
  <si>
    <t xml:space="preserve">  вода</t>
  </si>
  <si>
    <t>5.6.</t>
  </si>
  <si>
    <t>теплоснабжение (отопление бокса )</t>
  </si>
  <si>
    <t>прочие  ТМЦ</t>
  </si>
  <si>
    <t>Ремонтное обслуживание</t>
  </si>
  <si>
    <t xml:space="preserve">Прочие  прямые (в т.ч. налоги и и обязательные сборы) </t>
  </si>
  <si>
    <t xml:space="preserve">Общепроизводственные </t>
  </si>
  <si>
    <t>7.1</t>
  </si>
  <si>
    <t>охрана труда</t>
  </si>
  <si>
    <t>коммунальные</t>
  </si>
  <si>
    <t>прочие</t>
  </si>
  <si>
    <t>Цеховая себестоимость услуги</t>
  </si>
  <si>
    <t>Общехозяйственные расходы</t>
  </si>
  <si>
    <t>9.1</t>
  </si>
  <si>
    <t>ФОТ АУП ОХ</t>
  </si>
  <si>
    <t>ФОТ  персонала по перераспр.</t>
  </si>
  <si>
    <t>9.2</t>
  </si>
  <si>
    <t>Социальный налог</t>
  </si>
  <si>
    <t>Прочие ОХ расходы</t>
  </si>
  <si>
    <t>Итого  полная себестоимость</t>
  </si>
  <si>
    <t>Всего затрат для расчета себестоимости реализации услуги</t>
  </si>
  <si>
    <t>Себестоимость реализованной услуги</t>
  </si>
  <si>
    <r>
      <t>руб./1 м</t>
    </r>
    <r>
      <rPr>
        <b/>
        <i/>
        <vertAlign val="superscript"/>
        <sz val="10"/>
        <rFont val="Arial Cyr"/>
        <charset val="204"/>
      </rPr>
      <t>3</t>
    </r>
  </si>
  <si>
    <t xml:space="preserve">Прибыль (рентабельность) </t>
  </si>
  <si>
    <t>НВВ (необходимая валовая выручка)/ фактичесая выручка)</t>
  </si>
  <si>
    <t>НВВ (необходимая валовая выручка)/ фактичесая выручка), с НДС</t>
  </si>
  <si>
    <t>Норматив  накопления на 1 чел.в месяц</t>
  </si>
  <si>
    <t>куб.м</t>
  </si>
  <si>
    <t>Отпускная стоимость  услуги                      (с НДС)</t>
  </si>
  <si>
    <t>руб./1 чел.в мес.</t>
  </si>
  <si>
    <t>Отпускная стоимость услуги                      (без НДС)</t>
  </si>
  <si>
    <t>руб./куб.м</t>
  </si>
  <si>
    <t>Начальник ПЭО</t>
  </si>
  <si>
    <t>Кудряшова З.Д.</t>
  </si>
  <si>
    <t>З.В.Юшкова</t>
  </si>
  <si>
    <t>Геннеральный  директор АО "ОССОРА"</t>
  </si>
  <si>
    <t>"  18   " января  2018   года</t>
  </si>
  <si>
    <t>стоимости  услуги по сбору  и   вывозу ТКО    на 2018 г.   с. Карага</t>
  </si>
  <si>
    <t>I.</t>
  </si>
  <si>
    <t>7.2</t>
  </si>
  <si>
    <t>НВВ (необходимая валовая выручка)/ фактичесая выручка) с НДС</t>
  </si>
  <si>
    <t>руб./1 куб.м</t>
  </si>
  <si>
    <t>Норматив  накопления на 1 человека в месяц</t>
  </si>
  <si>
    <t>руб./ куб.м на 1 чел. в месяц</t>
  </si>
</sst>
</file>

<file path=xl/styles.xml><?xml version="1.0" encoding="utf-8"?>
<styleSheet xmlns="http://schemas.openxmlformats.org/spreadsheetml/2006/main">
  <numFmts count="54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"/>
    <numFmt numFmtId="166" formatCode="0.000"/>
    <numFmt numFmtId="167" formatCode="#,##0.000"/>
    <numFmt numFmtId="168" formatCode="_-* #,##0.00[$€-1]_-;\-* #,##0.00[$€-1]_-;_-* &quot;-&quot;??[$€-1]_-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#,##0.000[$р.-419];\-#,##0.000[$р.-419]"/>
    <numFmt numFmtId="183" formatCode="_-* #,##0.0\ _$_-;\-* #,##0.0\ _$_-;_-* &quot;-&quot;??\ _$_-;_-@_-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&quot; &quot;[$руб.-419];[Red]&quot;-&quot;#,##0.00&quot; &quot;[$руб.-419]"/>
    <numFmt numFmtId="200" formatCode="#,##0.000_ ;\-#,##0.000\ "/>
    <numFmt numFmtId="201" formatCode="#,##0.00_ ;[Red]\-#,##0.00\ "/>
    <numFmt numFmtId="202" formatCode="_-* #,##0\ _р_._-;\-* #,##0\ _р_._-;_-* &quot;-&quot;\ _р_._-;_-@_-"/>
    <numFmt numFmtId="203" formatCode="_-* #,##0.00\ _р_._-;\-* #,##0.00\ _р_._-;_-* &quot;-&quot;??\ _р_._-;_-@_-"/>
    <numFmt numFmtId="204" formatCode="_(* #,##0_);_(* \(#,##0\);_(* &quot;-&quot;_);_(@_)"/>
    <numFmt numFmtId="205" formatCode="_-* #,##0_р_._-;\-* #,##0_р_._-;_-* &quot;-&quot;??_р_._-;_-@_-"/>
    <numFmt numFmtId="206" formatCode="_(* #,##0.00_);_(* \(#,##0.00\);_(* &quot;-&quot;??_);_(@_)"/>
    <numFmt numFmtId="207" formatCode="0.0000"/>
    <numFmt numFmtId="208" formatCode="_-* #,##0.0_р_._-;\-* #,##0.0_р_._-;_-* &quot;-&quot;?_р_._-;_-@_-"/>
    <numFmt numFmtId="209" formatCode="\ #,##0.00&quot;    &quot;;\-#,##0.00&quot;    &quot;;&quot; -&quot;#&quot;    &quot;;@\ "/>
    <numFmt numFmtId="210" formatCode="0.00000"/>
    <numFmt numFmtId="211" formatCode="_-* #,##0\ _$_-;\-* #,##0\ _$_-;_-* &quot;-&quot;\ _$_-;_-@_-"/>
    <numFmt numFmtId="212" formatCode="#,##0.00_ ;\-#,##0.00\ "/>
    <numFmt numFmtId="213" formatCode="%#\.00"/>
  </numFmts>
  <fonts count="1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vertAlign val="superscript"/>
      <sz val="10"/>
      <name val="Arial Cyr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vertAlign val="superscript"/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49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17" fillId="0" borderId="0"/>
    <xf numFmtId="168" fontId="17" fillId="0" borderId="0"/>
    <xf numFmtId="0" fontId="18" fillId="0" borderId="0"/>
    <xf numFmtId="0" fontId="3" fillId="0" borderId="0"/>
    <xf numFmtId="169" fontId="19" fillId="0" borderId="0">
      <alignment vertical="top"/>
    </xf>
    <xf numFmtId="169" fontId="20" fillId="0" borderId="0">
      <alignment vertical="top"/>
    </xf>
    <xf numFmtId="170" fontId="20" fillId="3" borderId="0">
      <alignment vertical="top"/>
    </xf>
    <xf numFmtId="169" fontId="20" fillId="4" borderId="0">
      <alignment vertical="top"/>
    </xf>
    <xf numFmtId="40" fontId="21" fillId="0" borderId="0" applyFont="0" applyFill="0" applyBorder="0" applyAlignment="0" applyProtection="0"/>
    <xf numFmtId="0" fontId="22" fillId="0" borderId="0"/>
    <xf numFmtId="0" fontId="18" fillId="0" borderId="0"/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2" fontId="3" fillId="5" borderId="14">
      <alignment wrapText="1"/>
      <protection locked="0"/>
    </xf>
    <xf numFmtId="0" fontId="17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0" fontId="17" fillId="0" borderId="0"/>
    <xf numFmtId="168" fontId="17" fillId="0" borderId="0"/>
    <xf numFmtId="0" fontId="17" fillId="0" borderId="0"/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7" fillId="0" borderId="0"/>
    <xf numFmtId="168" fontId="17" fillId="0" borderId="0"/>
    <xf numFmtId="0" fontId="17" fillId="0" borderId="0"/>
    <xf numFmtId="168" fontId="17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8" fillId="0" borderId="0"/>
    <xf numFmtId="168" fontId="18" fillId="0" borderId="0"/>
    <xf numFmtId="0" fontId="18" fillId="0" borderId="0"/>
    <xf numFmtId="0" fontId="17" fillId="0" borderId="0"/>
    <xf numFmtId="168" fontId="17" fillId="0" borderId="0"/>
    <xf numFmtId="0" fontId="17" fillId="0" borderId="0"/>
    <xf numFmtId="168" fontId="17" fillId="0" borderId="0"/>
    <xf numFmtId="0" fontId="18" fillId="0" borderId="0"/>
    <xf numFmtId="168" fontId="18" fillId="0" borderId="0"/>
    <xf numFmtId="0" fontId="17" fillId="0" borderId="0"/>
    <xf numFmtId="168" fontId="17" fillId="0" borderId="0"/>
    <xf numFmtId="0" fontId="17" fillId="0" borderId="0"/>
    <xf numFmtId="168" fontId="17" fillId="0" borderId="0"/>
    <xf numFmtId="0" fontId="8" fillId="0" borderId="0"/>
    <xf numFmtId="0" fontId="18" fillId="0" borderId="0"/>
    <xf numFmtId="168" fontId="18" fillId="0" borderId="0"/>
    <xf numFmtId="173" fontId="8" fillId="0" borderId="0" applyFont="0" applyFill="0" applyBorder="0" applyAlignment="0" applyProtection="0"/>
    <xf numFmtId="174" fontId="24" fillId="0" borderId="15">
      <protection locked="0"/>
    </xf>
    <xf numFmtId="175" fontId="24" fillId="0" borderId="0">
      <protection locked="0"/>
    </xf>
    <xf numFmtId="176" fontId="24" fillId="0" borderId="0">
      <protection locked="0"/>
    </xf>
    <xf numFmtId="175" fontId="24" fillId="0" borderId="0">
      <protection locked="0"/>
    </xf>
    <xf numFmtId="176" fontId="24" fillId="0" borderId="0">
      <protection locked="0"/>
    </xf>
    <xf numFmtId="177" fontId="24" fillId="0" borderId="0">
      <protection locked="0"/>
    </xf>
    <xf numFmtId="174" fontId="25" fillId="0" borderId="0">
      <protection locked="0"/>
    </xf>
    <xf numFmtId="174" fontId="25" fillId="0" borderId="0">
      <protection locked="0"/>
    </xf>
    <xf numFmtId="174" fontId="24" fillId="0" borderId="15">
      <protection locked="0"/>
    </xf>
    <xf numFmtId="0" fontId="26" fillId="6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1" borderId="0" applyNumberFormat="0" applyBorder="0" applyAlignment="0" applyProtection="0"/>
    <xf numFmtId="0" fontId="28" fillId="23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/>
    <xf numFmtId="178" fontId="30" fillId="0" borderId="16">
      <protection locked="0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31" fillId="9" borderId="0" applyNumberFormat="0" applyBorder="0" applyAlignment="0" applyProtection="0"/>
    <xf numFmtId="10" fontId="32" fillId="0" borderId="0" applyNumberFormat="0" applyFill="0" applyBorder="0" applyAlignment="0"/>
    <xf numFmtId="0" fontId="33" fillId="0" borderId="0"/>
    <xf numFmtId="0" fontId="34" fillId="39" borderId="17" applyNumberFormat="0" applyAlignment="0" applyProtection="0"/>
    <xf numFmtId="0" fontId="35" fillId="0" borderId="17" applyNumberFormat="0" applyAlignment="0">
      <protection locked="0"/>
    </xf>
    <xf numFmtId="0" fontId="36" fillId="40" borderId="18" applyNumberFormat="0" applyAlignment="0" applyProtection="0"/>
    <xf numFmtId="0" fontId="37" fillId="0" borderId="2">
      <alignment horizontal="left" vertical="center"/>
    </xf>
    <xf numFmtId="41" fontId="3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/>
    <xf numFmtId="178" fontId="39" fillId="41" borderId="16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3" fontId="3" fillId="0" borderId="0"/>
    <xf numFmtId="0" fontId="38" fillId="0" borderId="0" applyFill="0" applyBorder="0" applyProtection="0">
      <alignment vertical="center"/>
    </xf>
    <xf numFmtId="14" fontId="3" fillId="0" borderId="0"/>
    <xf numFmtId="0" fontId="38" fillId="0" borderId="0" applyFont="0" applyFill="0" applyBorder="0" applyAlignment="0" applyProtection="0"/>
    <xf numFmtId="14" fontId="40" fillId="0" borderId="0">
      <alignment vertical="top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8" fillId="0" borderId="19" applyNumberFormat="0" applyFont="0" applyFill="0" applyAlignment="0" applyProtection="0"/>
    <xf numFmtId="0" fontId="41" fillId="0" borderId="0" applyNumberFormat="0" applyFill="0" applyBorder="0" applyAlignment="0" applyProtection="0"/>
    <xf numFmtId="171" fontId="42" fillId="0" borderId="0">
      <alignment vertical="top"/>
    </xf>
    <xf numFmtId="38" fontId="42" fillId="0" borderId="0">
      <alignment vertical="top"/>
    </xf>
    <xf numFmtId="38" fontId="42" fillId="0" borderId="0">
      <alignment vertical="top"/>
    </xf>
    <xf numFmtId="168" fontId="40" fillId="0" borderId="0" applyFont="0" applyFill="0" applyBorder="0" applyAlignment="0" applyProtection="0"/>
    <xf numFmtId="37" fontId="3" fillId="0" borderId="0"/>
    <xf numFmtId="0" fontId="27" fillId="0" borderId="0"/>
    <xf numFmtId="0" fontId="43" fillId="0" borderId="0"/>
    <xf numFmtId="0" fontId="44" fillId="0" borderId="0" applyNumberFormat="0" applyFill="0" applyBorder="0" applyAlignment="0" applyProtection="0"/>
    <xf numFmtId="165" fontId="45" fillId="0" borderId="0" applyFill="0" applyBorder="0" applyAlignment="0" applyProtection="0"/>
    <xf numFmtId="165" fontId="19" fillId="0" borderId="0" applyFill="0" applyBorder="0" applyAlignment="0" applyProtection="0"/>
    <xf numFmtId="165" fontId="46" fillId="0" borderId="0" applyFill="0" applyBorder="0" applyAlignment="0" applyProtection="0"/>
    <xf numFmtId="165" fontId="47" fillId="0" borderId="0" applyFill="0" applyBorder="0" applyAlignment="0" applyProtection="0"/>
    <xf numFmtId="165" fontId="48" fillId="0" borderId="0" applyFill="0" applyBorder="0" applyAlignment="0" applyProtection="0"/>
    <xf numFmtId="165" fontId="49" fillId="0" borderId="0" applyFill="0" applyBorder="0" applyAlignment="0" applyProtection="0"/>
    <xf numFmtId="165" fontId="50" fillId="0" borderId="0" applyFill="0" applyBorder="0" applyAlignment="0" applyProtection="0"/>
    <xf numFmtId="2" fontId="3" fillId="0" borderId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 applyProtection="0">
      <alignment horizontal="left"/>
    </xf>
    <xf numFmtId="0" fontId="54" fillId="11" borderId="0" applyNumberFormat="0" applyBorder="0" applyAlignment="0" applyProtection="0"/>
    <xf numFmtId="169" fontId="55" fillId="4" borderId="2" applyNumberFormat="0" applyFont="0" applyBorder="0" applyAlignment="0" applyProtection="0"/>
    <xf numFmtId="0" fontId="38" fillId="0" borderId="0" applyFont="0" applyFill="0" applyBorder="0" applyAlignment="0" applyProtection="0">
      <alignment horizontal="right"/>
    </xf>
    <xf numFmtId="184" fontId="56" fillId="4" borderId="0" applyNumberFormat="0" applyFont="0" applyAlignment="0"/>
    <xf numFmtId="0" fontId="57" fillId="0" borderId="0" applyProtection="0">
      <alignment horizontal="right"/>
    </xf>
    <xf numFmtId="0" fontId="35" fillId="42" borderId="17" applyNumberFormat="0" applyAlignment="0"/>
    <xf numFmtId="0" fontId="58" fillId="0" borderId="0">
      <alignment horizontal="center"/>
    </xf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0" applyNumberFormat="0" applyFill="0" applyBorder="0" applyAlignment="0" applyProtection="0"/>
    <xf numFmtId="2" fontId="62" fillId="43" borderId="0" applyAlignment="0">
      <alignment horizontal="right"/>
      <protection locked="0"/>
    </xf>
    <xf numFmtId="0" fontId="58" fillId="0" borderId="0">
      <alignment horizontal="center" textRotation="90"/>
    </xf>
    <xf numFmtId="171" fontId="63" fillId="0" borderId="0">
      <alignment vertical="top"/>
    </xf>
    <xf numFmtId="3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178" fontId="65" fillId="0" borderId="0"/>
    <xf numFmtId="0" fontId="3" fillId="0" borderId="0"/>
    <xf numFmtId="0" fontId="66" fillId="0" borderId="0" applyNumberFormat="0" applyFill="0" applyBorder="0" applyAlignment="0" applyProtection="0">
      <alignment vertical="top"/>
      <protection locked="0"/>
    </xf>
    <xf numFmtId="185" fontId="67" fillId="0" borderId="2">
      <alignment horizontal="center" vertical="center" wrapText="1"/>
    </xf>
    <xf numFmtId="0" fontId="68" fillId="17" borderId="17" applyNumberFormat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171" fontId="20" fillId="0" borderId="0">
      <alignment vertical="top"/>
    </xf>
    <xf numFmtId="171" fontId="20" fillId="3" borderId="0">
      <alignment vertical="top"/>
    </xf>
    <xf numFmtId="38" fontId="20" fillId="3" borderId="0">
      <alignment vertical="top"/>
    </xf>
    <xf numFmtId="38" fontId="20" fillId="3" borderId="0">
      <alignment vertical="top"/>
    </xf>
    <xf numFmtId="38" fontId="20" fillId="0" borderId="0">
      <alignment vertical="top"/>
    </xf>
    <xf numFmtId="186" fontId="20" fillId="4" borderId="0">
      <alignment vertical="top"/>
    </xf>
    <xf numFmtId="38" fontId="20" fillId="0" borderId="0">
      <alignment vertical="top"/>
    </xf>
    <xf numFmtId="0" fontId="70" fillId="0" borderId="23" applyNumberFormat="0" applyFill="0" applyAlignment="0" applyProtection="0"/>
    <xf numFmtId="187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189" fontId="72" fillId="0" borderId="2">
      <alignment horizontal="right"/>
      <protection locked="0"/>
    </xf>
    <xf numFmtId="190" fontId="71" fillId="0" borderId="0" applyFont="0" applyFill="0" applyBorder="0" applyAlignment="0" applyProtection="0"/>
    <xf numFmtId="191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191" fontId="71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ill="0" applyBorder="0" applyProtection="0">
      <alignment vertical="center"/>
    </xf>
    <xf numFmtId="0" fontId="38" fillId="0" borderId="0" applyFont="0" applyFill="0" applyBorder="0" applyAlignment="0" applyProtection="0">
      <alignment horizontal="right"/>
    </xf>
    <xf numFmtId="3" fontId="8" fillId="0" borderId="24" applyFont="0" applyBorder="0">
      <alignment horizontal="center" vertical="center"/>
    </xf>
    <xf numFmtId="0" fontId="73" fillId="44" borderId="0" applyNumberFormat="0" applyBorder="0" applyAlignment="0" applyProtection="0"/>
    <xf numFmtId="0" fontId="26" fillId="0" borderId="25"/>
    <xf numFmtId="0" fontId="4" fillId="0" borderId="0" applyNumberFormat="0" applyFill="0" applyBorder="0" applyAlignment="0" applyProtection="0"/>
    <xf numFmtId="192" fontId="8" fillId="0" borderId="0"/>
    <xf numFmtId="0" fontId="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4" fillId="0" borderId="0">
      <alignment horizontal="right"/>
    </xf>
    <xf numFmtId="0" fontId="8" fillId="0" borderId="0"/>
    <xf numFmtId="0" fontId="75" fillId="0" borderId="0"/>
    <xf numFmtId="0" fontId="38" fillId="0" borderId="0" applyFill="0" applyBorder="0" applyProtection="0">
      <alignment vertical="center"/>
    </xf>
    <xf numFmtId="0" fontId="76" fillId="0" borderId="0"/>
    <xf numFmtId="0" fontId="3" fillId="0" borderId="0"/>
    <xf numFmtId="0" fontId="17" fillId="0" borderId="0"/>
    <xf numFmtId="0" fontId="27" fillId="45" borderId="26" applyNumberFormat="0" applyAlignment="0" applyProtection="0"/>
    <xf numFmtId="193" fontId="8" fillId="0" borderId="0" applyFont="0" applyAlignment="0">
      <alignment horizontal="center"/>
    </xf>
    <xf numFmtId="194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0" fontId="55" fillId="0" borderId="0"/>
    <xf numFmtId="196" fontId="55" fillId="0" borderId="0" applyFont="0" applyFill="0" applyBorder="0" applyAlignment="0" applyProtection="0"/>
    <xf numFmtId="197" fontId="55" fillId="0" borderId="0" applyFont="0" applyFill="0" applyBorder="0" applyAlignment="0" applyProtection="0"/>
    <xf numFmtId="0" fontId="77" fillId="39" borderId="27" applyNumberFormat="0" applyAlignment="0" applyProtection="0"/>
    <xf numFmtId="1" fontId="78" fillId="0" borderId="0" applyProtection="0">
      <alignment horizontal="right" vertical="center"/>
    </xf>
    <xf numFmtId="49" fontId="79" fillId="0" borderId="1" applyFill="0" applyProtection="0">
      <alignment vertical="center"/>
    </xf>
    <xf numFmtId="9" fontId="3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37" fontId="80" fillId="5" borderId="28"/>
    <xf numFmtId="37" fontId="80" fillId="5" borderId="28"/>
    <xf numFmtId="0" fontId="81" fillId="0" borderId="0" applyNumberFormat="0">
      <alignment horizontal="left"/>
    </xf>
    <xf numFmtId="198" fontId="82" fillId="0" borderId="29" applyBorder="0">
      <alignment horizontal="right"/>
      <protection locked="0"/>
    </xf>
    <xf numFmtId="49" fontId="83" fillId="0" borderId="2" applyNumberFormat="0">
      <alignment horizontal="left" vertical="center"/>
    </xf>
    <xf numFmtId="0" fontId="84" fillId="0" borderId="0"/>
    <xf numFmtId="199" fontId="84" fillId="0" borderId="0"/>
    <xf numFmtId="0" fontId="85" fillId="0" borderId="30">
      <alignment vertical="center"/>
    </xf>
    <xf numFmtId="4" fontId="86" fillId="5" borderId="27" applyNumberFormat="0" applyProtection="0">
      <alignment vertical="center"/>
    </xf>
    <xf numFmtId="4" fontId="87" fillId="5" borderId="27" applyNumberFormat="0" applyProtection="0">
      <alignment vertical="center"/>
    </xf>
    <xf numFmtId="4" fontId="86" fillId="5" borderId="27" applyNumberFormat="0" applyProtection="0">
      <alignment horizontal="left" vertical="center" indent="1"/>
    </xf>
    <xf numFmtId="4" fontId="86" fillId="5" borderId="27" applyNumberFormat="0" applyProtection="0">
      <alignment horizontal="left" vertical="center" indent="1"/>
    </xf>
    <xf numFmtId="0" fontId="3" fillId="46" borderId="27" applyNumberFormat="0" applyProtection="0">
      <alignment horizontal="left" vertical="center" indent="1"/>
    </xf>
    <xf numFmtId="4" fontId="86" fillId="47" borderId="27" applyNumberFormat="0" applyProtection="0">
      <alignment horizontal="right" vertical="center"/>
    </xf>
    <xf numFmtId="4" fontId="86" fillId="48" borderId="27" applyNumberFormat="0" applyProtection="0">
      <alignment horizontal="right" vertical="center"/>
    </xf>
    <xf numFmtId="4" fontId="86" fillId="49" borderId="27" applyNumberFormat="0" applyProtection="0">
      <alignment horizontal="right" vertical="center"/>
    </xf>
    <xf numFmtId="4" fontId="86" fillId="50" borderId="27" applyNumberFormat="0" applyProtection="0">
      <alignment horizontal="right" vertical="center"/>
    </xf>
    <xf numFmtId="4" fontId="86" fillId="51" borderId="27" applyNumberFormat="0" applyProtection="0">
      <alignment horizontal="right" vertical="center"/>
    </xf>
    <xf numFmtId="4" fontId="86" fillId="52" borderId="27" applyNumberFormat="0" applyProtection="0">
      <alignment horizontal="right" vertical="center"/>
    </xf>
    <xf numFmtId="4" fontId="86" fillId="53" borderId="27" applyNumberFormat="0" applyProtection="0">
      <alignment horizontal="right" vertical="center"/>
    </xf>
    <xf numFmtId="4" fontId="86" fillId="54" borderId="27" applyNumberFormat="0" applyProtection="0">
      <alignment horizontal="right" vertical="center"/>
    </xf>
    <xf numFmtId="4" fontId="86" fillId="55" borderId="27" applyNumberFormat="0" applyProtection="0">
      <alignment horizontal="right" vertical="center"/>
    </xf>
    <xf numFmtId="4" fontId="88" fillId="56" borderId="27" applyNumberFormat="0" applyProtection="0">
      <alignment horizontal="left" vertical="center" indent="1"/>
    </xf>
    <xf numFmtId="4" fontId="86" fillId="57" borderId="31" applyNumberFormat="0" applyProtection="0">
      <alignment horizontal="left" vertical="center" indent="1"/>
    </xf>
    <xf numFmtId="4" fontId="89" fillId="58" borderId="0" applyNumberFormat="0" applyProtection="0">
      <alignment horizontal="left" vertical="center" indent="1"/>
    </xf>
    <xf numFmtId="0" fontId="3" fillId="46" borderId="27" applyNumberFormat="0" applyProtection="0">
      <alignment horizontal="left" vertical="center" indent="1"/>
    </xf>
    <xf numFmtId="4" fontId="90" fillId="57" borderId="27" applyNumberFormat="0" applyProtection="0">
      <alignment horizontal="left" vertical="center" indent="1"/>
    </xf>
    <xf numFmtId="4" fontId="90" fillId="59" borderId="27" applyNumberFormat="0" applyProtection="0">
      <alignment horizontal="left" vertical="center" indent="1"/>
    </xf>
    <xf numFmtId="0" fontId="3" fillId="59" borderId="27" applyNumberFormat="0" applyProtection="0">
      <alignment horizontal="left" vertical="center" indent="1"/>
    </xf>
    <xf numFmtId="0" fontId="3" fillId="59" borderId="27" applyNumberFormat="0" applyProtection="0">
      <alignment horizontal="left" vertical="center" indent="1"/>
    </xf>
    <xf numFmtId="0" fontId="3" fillId="60" borderId="27" applyNumberFormat="0" applyProtection="0">
      <alignment horizontal="left" vertical="center" indent="1"/>
    </xf>
    <xf numFmtId="0" fontId="3" fillId="60" borderId="27" applyNumberFormat="0" applyProtection="0">
      <alignment horizontal="left" vertical="center" indent="1"/>
    </xf>
    <xf numFmtId="0" fontId="3" fillId="3" borderId="27" applyNumberFormat="0" applyProtection="0">
      <alignment horizontal="left" vertical="center" indent="1"/>
    </xf>
    <xf numFmtId="0" fontId="3" fillId="3" borderId="27" applyNumberFormat="0" applyProtection="0">
      <alignment horizontal="left" vertical="center" indent="1"/>
    </xf>
    <xf numFmtId="0" fontId="3" fillId="46" borderId="27" applyNumberFormat="0" applyProtection="0">
      <alignment horizontal="left" vertical="center" indent="1"/>
    </xf>
    <xf numFmtId="0" fontId="3" fillId="46" borderId="27" applyNumberFormat="0" applyProtection="0">
      <alignment horizontal="left" vertical="center" indent="1"/>
    </xf>
    <xf numFmtId="0" fontId="8" fillId="0" borderId="0"/>
    <xf numFmtId="4" fontId="86" fillId="61" borderId="27" applyNumberFormat="0" applyProtection="0">
      <alignment vertical="center"/>
    </xf>
    <xf numFmtId="4" fontId="87" fillId="61" borderId="27" applyNumberFormat="0" applyProtection="0">
      <alignment vertical="center"/>
    </xf>
    <xf numFmtId="4" fontId="86" fillId="61" borderId="27" applyNumberFormat="0" applyProtection="0">
      <alignment horizontal="left" vertical="center" indent="1"/>
    </xf>
    <xf numFmtId="4" fontId="86" fillId="61" borderId="27" applyNumberFormat="0" applyProtection="0">
      <alignment horizontal="left" vertical="center" indent="1"/>
    </xf>
    <xf numFmtId="4" fontId="86" fillId="57" borderId="27" applyNumberFormat="0" applyProtection="0">
      <alignment horizontal="right" vertical="center"/>
    </xf>
    <xf numFmtId="4" fontId="87" fillId="57" borderId="27" applyNumberFormat="0" applyProtection="0">
      <alignment horizontal="right" vertical="center"/>
    </xf>
    <xf numFmtId="0" fontId="3" fillId="46" borderId="27" applyNumberFormat="0" applyProtection="0">
      <alignment horizontal="left" vertical="center" indent="1"/>
    </xf>
    <xf numFmtId="0" fontId="3" fillId="46" borderId="27" applyNumberFormat="0" applyProtection="0">
      <alignment horizontal="left" vertical="center" indent="1"/>
    </xf>
    <xf numFmtId="0" fontId="91" fillId="0" borderId="0"/>
    <xf numFmtId="4" fontId="92" fillId="57" borderId="27" applyNumberFormat="0" applyProtection="0">
      <alignment horizontal="right" vertical="center"/>
    </xf>
    <xf numFmtId="0" fontId="93" fillId="0" borderId="0">
      <alignment horizontal="left" vertical="center" wrapText="1"/>
    </xf>
    <xf numFmtId="0" fontId="3" fillId="0" borderId="0"/>
    <xf numFmtId="0" fontId="17" fillId="0" borderId="0"/>
    <xf numFmtId="0" fontId="94" fillId="0" borderId="0" applyBorder="0" applyProtection="0">
      <alignment vertical="center"/>
    </xf>
    <xf numFmtId="0" fontId="94" fillId="0" borderId="1" applyBorder="0" applyProtection="0">
      <alignment horizontal="right" vertical="center"/>
    </xf>
    <xf numFmtId="0" fontId="95" fillId="62" borderId="0" applyBorder="0" applyProtection="0">
      <alignment horizontal="centerContinuous" vertical="center"/>
    </xf>
    <xf numFmtId="0" fontId="95" fillId="63" borderId="1" applyBorder="0" applyProtection="0">
      <alignment horizontal="centerContinuous" vertical="center"/>
    </xf>
    <xf numFmtId="0" fontId="96" fillId="0" borderId="0"/>
    <xf numFmtId="171" fontId="97" fillId="64" borderId="0">
      <alignment horizontal="right" vertical="top"/>
    </xf>
    <xf numFmtId="38" fontId="97" fillId="64" borderId="0">
      <alignment horizontal="right" vertical="top"/>
    </xf>
    <xf numFmtId="38" fontId="97" fillId="64" borderId="0">
      <alignment horizontal="right" vertical="top"/>
    </xf>
    <xf numFmtId="0" fontId="76" fillId="0" borderId="0"/>
    <xf numFmtId="0" fontId="98" fillId="0" borderId="0" applyFill="0" applyBorder="0" applyProtection="0">
      <alignment horizontal="left"/>
    </xf>
    <xf numFmtId="0" fontId="53" fillId="0" borderId="32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0" applyBorder="0" applyProtection="0"/>
    <xf numFmtId="0" fontId="100" fillId="0" borderId="0"/>
    <xf numFmtId="0" fontId="101" fillId="0" borderId="32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60" borderId="33" applyNumberFormat="0">
      <alignment horizontal="center" vertical="center"/>
    </xf>
    <xf numFmtId="0" fontId="106" fillId="0" borderId="34" applyNumberFormat="0" applyFill="0" applyAlignment="0" applyProtection="0"/>
    <xf numFmtId="0" fontId="107" fillId="0" borderId="19" applyFill="0" applyBorder="0" applyProtection="0">
      <alignment vertical="center"/>
    </xf>
    <xf numFmtId="0" fontId="108" fillId="0" borderId="0">
      <alignment horizontal="fill"/>
    </xf>
    <xf numFmtId="0" fontId="55" fillId="0" borderId="0"/>
    <xf numFmtId="0" fontId="109" fillId="0" borderId="0" applyNumberFormat="0" applyFill="0" applyBorder="0" applyAlignment="0" applyProtection="0"/>
    <xf numFmtId="0" fontId="110" fillId="0" borderId="1" applyBorder="0" applyProtection="0">
      <alignment horizontal="right"/>
    </xf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178" fontId="30" fillId="0" borderId="16">
      <protection locked="0"/>
    </xf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0" fontId="68" fillId="18" borderId="17" applyNumberFormat="0" applyAlignment="0" applyProtection="0"/>
    <xf numFmtId="3" fontId="111" fillId="0" borderId="0">
      <alignment horizontal="center" vertical="center" textRotation="90" wrapText="1"/>
    </xf>
    <xf numFmtId="200" fontId="30" fillId="0" borderId="2">
      <alignment vertical="top" wrapText="1"/>
    </xf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77" fillId="42" borderId="2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34" fillId="42" borderId="17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201" fontId="115" fillId="0" borderId="2">
      <alignment vertical="top" wrapText="1"/>
    </xf>
    <xf numFmtId="4" fontId="116" fillId="0" borderId="2">
      <alignment horizontal="left" vertical="center"/>
    </xf>
    <xf numFmtId="4" fontId="116" fillId="0" borderId="2"/>
    <xf numFmtId="4" fontId="116" fillId="69" borderId="2"/>
    <xf numFmtId="4" fontId="116" fillId="70" borderId="2"/>
    <xf numFmtId="4" fontId="117" fillId="71" borderId="2"/>
    <xf numFmtId="4" fontId="118" fillId="3" borderId="2"/>
    <xf numFmtId="4" fontId="119" fillId="0" borderId="2">
      <alignment horizontal="center" wrapText="1"/>
    </xf>
    <xf numFmtId="201" fontId="116" fillId="0" borderId="2"/>
    <xf numFmtId="201" fontId="115" fillId="0" borderId="2">
      <alignment horizontal="center" vertical="center" wrapText="1"/>
    </xf>
    <xf numFmtId="201" fontId="115" fillId="0" borderId="2">
      <alignment vertical="top" wrapTex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20" fillId="0" borderId="0" applyBorder="0">
      <alignment horizontal="center" vertical="center" wrapText="1"/>
    </xf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35" applyBorder="0">
      <alignment horizontal="center" vertical="center" wrapText="1"/>
    </xf>
    <xf numFmtId="178" fontId="39" fillId="41" borderId="16"/>
    <xf numFmtId="4" fontId="124" fillId="5" borderId="2" applyBorder="0">
      <alignment horizontal="right"/>
    </xf>
    <xf numFmtId="49" fontId="125" fillId="0" borderId="0" applyBorder="0">
      <alignment vertical="center"/>
    </xf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0" fontId="106" fillId="0" borderId="34" applyNumberFormat="0" applyFill="0" applyAlignment="0" applyProtection="0"/>
    <xf numFmtId="3" fontId="39" fillId="0" borderId="2" applyBorder="0">
      <alignment vertical="center"/>
    </xf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36" fillId="72" borderId="18" applyNumberFormat="0" applyAlignment="0" applyProtection="0"/>
    <xf numFmtId="0" fontId="8" fillId="0" borderId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0" fontId="4" fillId="4" borderId="0" applyFill="0">
      <alignment wrapText="1"/>
    </xf>
    <xf numFmtId="168" fontId="4" fillId="4" borderId="0" applyFill="0">
      <alignment wrapText="1"/>
    </xf>
    <xf numFmtId="0" fontId="122" fillId="0" borderId="0">
      <alignment horizontal="center" vertical="top" wrapText="1"/>
    </xf>
    <xf numFmtId="0" fontId="126" fillId="0" borderId="0">
      <alignment horizontal="centerContinuous" vertical="center" wrapText="1"/>
    </xf>
    <xf numFmtId="168" fontId="122" fillId="0" borderId="0">
      <alignment horizontal="center" vertical="top" wrapText="1"/>
    </xf>
    <xf numFmtId="167" fontId="7" fillId="4" borderId="2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7" fontId="127" fillId="0" borderId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0" fontId="73" fillId="73" borderId="0" applyNumberFormat="0" applyBorder="0" applyAlignment="0" applyProtection="0"/>
    <xf numFmtId="49" fontId="111" fillId="0" borderId="2">
      <alignment horizontal="right" vertical="top" wrapText="1"/>
    </xf>
    <xf numFmtId="165" fontId="128" fillId="0" borderId="0">
      <alignment horizontal="right" vertical="top" wrapText="1"/>
    </xf>
    <xf numFmtId="0" fontId="3" fillId="0" borderId="0"/>
    <xf numFmtId="0" fontId="3" fillId="0" borderId="0"/>
    <xf numFmtId="0" fontId="3" fillId="0" borderId="0"/>
    <xf numFmtId="0" fontId="129" fillId="0" borderId="0"/>
    <xf numFmtId="0" fontId="130" fillId="0" borderId="0"/>
    <xf numFmtId="0" fontId="27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8" fillId="0" borderId="0"/>
    <xf numFmtId="0" fontId="3" fillId="0" borderId="0"/>
    <xf numFmtId="0" fontId="19" fillId="0" borderId="0"/>
    <xf numFmtId="0" fontId="8" fillId="0" borderId="0"/>
    <xf numFmtId="0" fontId="3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3" fillId="0" borderId="0"/>
    <xf numFmtId="0" fontId="131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8" fillId="0" borderId="0"/>
    <xf numFmtId="0" fontId="3" fillId="0" borderId="0"/>
    <xf numFmtId="0" fontId="27" fillId="0" borderId="0"/>
    <xf numFmtId="0" fontId="130" fillId="0" borderId="0"/>
    <xf numFmtId="0" fontId="27" fillId="0" borderId="0"/>
    <xf numFmtId="0" fontId="3" fillId="0" borderId="0" applyNumberFormat="0" applyFont="0" applyFill="0" applyBorder="0" applyAlignment="0" applyProtection="0">
      <alignment vertical="top"/>
    </xf>
    <xf numFmtId="0" fontId="27" fillId="0" borderId="0"/>
    <xf numFmtId="0" fontId="3" fillId="0" borderId="0" applyNumberFormat="0" applyFont="0" applyFill="0" applyBorder="0" applyAlignment="0" applyProtection="0">
      <alignment vertical="top"/>
    </xf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3" fillId="0" borderId="0" applyNumberFormat="0" applyFont="0" applyFill="0" applyBorder="0" applyAlignment="0" applyProtection="0">
      <alignment vertical="top"/>
    </xf>
    <xf numFmtId="0" fontId="27" fillId="0" borderId="0"/>
    <xf numFmtId="0" fontId="27" fillId="0" borderId="0"/>
    <xf numFmtId="0" fontId="131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130" fillId="0" borderId="0"/>
    <xf numFmtId="0" fontId="131" fillId="0" borderId="0"/>
    <xf numFmtId="0" fontId="27" fillId="0" borderId="0"/>
    <xf numFmtId="168" fontId="27" fillId="0" borderId="0"/>
    <xf numFmtId="0" fontId="1" fillId="0" borderId="0"/>
    <xf numFmtId="0" fontId="1" fillId="0" borderId="0"/>
    <xf numFmtId="49" fontId="124" fillId="0" borderId="0" applyBorder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27" fillId="0" borderId="0"/>
    <xf numFmtId="0" fontId="30" fillId="0" borderId="0"/>
    <xf numFmtId="0" fontId="132" fillId="0" borderId="0"/>
    <xf numFmtId="49" fontId="124" fillId="0" borderId="0" applyBorder="0">
      <alignment vertical="top"/>
    </xf>
    <xf numFmtId="0" fontId="130" fillId="0" borderId="0"/>
    <xf numFmtId="0" fontId="3" fillId="0" borderId="0"/>
    <xf numFmtId="0" fontId="3" fillId="0" borderId="0"/>
    <xf numFmtId="0" fontId="3" fillId="0" borderId="0"/>
    <xf numFmtId="1" fontId="134" fillId="0" borderId="2">
      <alignment horizontal="left" vertical="center"/>
    </xf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8" fillId="0" borderId="0" applyFont="0" applyFill="0" applyBorder="0" applyProtection="0">
      <alignment horizontal="center" vertical="center" wrapText="1"/>
    </xf>
    <xf numFmtId="0" fontId="8" fillId="0" borderId="0" applyNumberFormat="0" applyFont="0" applyFill="0" applyBorder="0" applyProtection="0">
      <alignment horizontal="justify" vertical="center" wrapText="1"/>
    </xf>
    <xf numFmtId="201" fontId="135" fillId="0" borderId="2">
      <alignment vertical="top"/>
    </xf>
    <xf numFmtId="165" fontId="136" fillId="5" borderId="28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8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0" fontId="3" fillId="74" borderId="26" applyNumberFormat="0" applyFont="0" applyAlignment="0" applyProtection="0"/>
    <xf numFmtId="49" fontId="117" fillId="0" borderId="14">
      <alignment horizontal="left" vertical="center"/>
    </xf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138" fillId="0" borderId="2"/>
    <xf numFmtId="0" fontId="8" fillId="0" borderId="2" applyNumberFormat="0" applyFont="0" applyFill="0" applyAlignment="0" applyProtection="0"/>
    <xf numFmtId="3" fontId="139" fillId="75" borderId="14">
      <alignment horizontal="justify" vertical="center"/>
    </xf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17" fillId="0" borderId="0"/>
    <xf numFmtId="171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68" fontId="17" fillId="0" borderId="0"/>
    <xf numFmtId="49" fontId="128" fillId="0" borderId="0"/>
    <xf numFmtId="49" fontId="140" fillId="0" borderId="0">
      <alignment vertical="top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49" fontId="4" fillId="0" borderId="0">
      <alignment horizontal="center"/>
    </xf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04" fontId="3" fillId="0" borderId="0" applyFont="0" applyFill="0" applyBorder="0" applyAlignment="0" applyProtection="0"/>
    <xf numFmtId="41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209" fontId="30" fillId="0" borderId="0" applyFill="0" applyBorder="0" applyAlignment="0" applyProtection="0"/>
    <xf numFmtId="4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8" fillId="0" borderId="0" applyFont="0" applyFill="0" applyBorder="0" applyAlignment="0" applyProtection="0"/>
    <xf numFmtId="4" fontId="124" fillId="4" borderId="0" applyBorder="0">
      <alignment horizontal="right"/>
    </xf>
    <xf numFmtId="4" fontId="124" fillId="4" borderId="0" applyBorder="0">
      <alignment horizontal="right"/>
    </xf>
    <xf numFmtId="4" fontId="124" fillId="4" borderId="0" applyBorder="0">
      <alignment horizontal="right"/>
    </xf>
    <xf numFmtId="4" fontId="124" fillId="76" borderId="36" applyBorder="0">
      <alignment horizontal="right"/>
    </xf>
    <xf numFmtId="4" fontId="124" fillId="4" borderId="2" applyFont="0" applyBorder="0">
      <alignment horizontal="right"/>
    </xf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212" fontId="30" fillId="0" borderId="14">
      <alignment vertical="top" wrapText="1"/>
    </xf>
    <xf numFmtId="164" fontId="8" fillId="0" borderId="2" applyFont="0" applyFill="0" applyBorder="0" applyProtection="0">
      <alignment horizontal="center" vertical="center"/>
    </xf>
    <xf numFmtId="3" fontId="8" fillId="0" borderId="0" applyFont="0" applyBorder="0">
      <alignment horizontal="center"/>
    </xf>
    <xf numFmtId="213" fontId="24" fillId="0" borderId="0">
      <protection locked="0"/>
    </xf>
    <xf numFmtId="49" fontId="115" fillId="0" borderId="2">
      <alignment horizontal="center" vertical="center" wrapText="1"/>
    </xf>
    <xf numFmtId="0" fontId="30" fillId="0" borderId="2" applyBorder="0">
      <alignment horizontal="center" vertical="center" wrapText="1"/>
    </xf>
    <xf numFmtId="49" fontId="93" fillId="0" borderId="2" applyNumberFormat="0" applyFill="0" applyAlignment="0" applyProtection="0"/>
    <xf numFmtId="167" fontId="8" fillId="0" borderId="0"/>
    <xf numFmtId="0" fontId="3" fillId="0" borderId="0"/>
  </cellStyleXfs>
  <cellXfs count="182">
    <xf numFmtId="0" fontId="0" fillId="0" borderId="0" xfId="0"/>
    <xf numFmtId="0" fontId="3" fillId="0" borderId="0" xfId="1" applyAlignment="1"/>
    <xf numFmtId="0" fontId="4" fillId="0" borderId="0" xfId="2" applyFont="1" applyFill="1" applyAlignment="1">
      <alignment horizontal="left" vertical="center"/>
    </xf>
    <xf numFmtId="164" fontId="5" fillId="0" borderId="0" xfId="2" applyNumberFormat="1" applyFont="1" applyFill="1" applyAlignment="1">
      <alignment horizontal="left" vertical="center" wrapText="1"/>
    </xf>
    <xf numFmtId="0" fontId="4" fillId="0" borderId="0" xfId="2" applyFont="1" applyFill="1" applyAlignment="1">
      <alignment horizontal="left"/>
    </xf>
    <xf numFmtId="0" fontId="3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3" fillId="0" borderId="2" xfId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 wrapText="1"/>
    </xf>
    <xf numFmtId="165" fontId="7" fillId="2" borderId="2" xfId="1" applyNumberFormat="1" applyFont="1" applyFill="1" applyBorder="1" applyAlignment="1">
      <alignment horizontal="center" wrapText="1"/>
    </xf>
    <xf numFmtId="4" fontId="3" fillId="0" borderId="0" xfId="1" applyNumberFormat="1" applyAlignment="1"/>
    <xf numFmtId="0" fontId="3" fillId="0" borderId="3" xfId="1" applyFont="1" applyBorder="1" applyAlignment="1">
      <alignment horizontal="center"/>
    </xf>
    <xf numFmtId="0" fontId="3" fillId="0" borderId="3" xfId="1" applyBorder="1" applyAlignment="1">
      <alignment horizontal="left" wrapText="1"/>
    </xf>
    <xf numFmtId="4" fontId="3" fillId="2" borderId="3" xfId="1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left" wrapText="1"/>
    </xf>
    <xf numFmtId="0" fontId="3" fillId="0" borderId="3" xfId="1" applyBorder="1" applyAlignment="1">
      <alignment horizontal="center"/>
    </xf>
    <xf numFmtId="4" fontId="3" fillId="2" borderId="3" xfId="1" applyNumberFormat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3" fillId="2" borderId="5" xfId="1" applyFill="1" applyBorder="1" applyAlignment="1">
      <alignment horizontal="left" wrapText="1"/>
    </xf>
    <xf numFmtId="4" fontId="3" fillId="2" borderId="5" xfId="1" applyNumberFormat="1" applyFont="1" applyFill="1" applyBorder="1" applyAlignment="1">
      <alignment horizontal="center"/>
    </xf>
    <xf numFmtId="166" fontId="3" fillId="0" borderId="0" xfId="1" applyNumberFormat="1" applyAlignment="1"/>
    <xf numFmtId="0" fontId="10" fillId="0" borderId="0" xfId="1" applyFont="1" applyAlignment="1"/>
    <xf numFmtId="0" fontId="3" fillId="0" borderId="6" xfId="1" applyFont="1" applyBorder="1" applyAlignment="1">
      <alignment horizontal="center"/>
    </xf>
    <xf numFmtId="0" fontId="3" fillId="2" borderId="6" xfId="1" applyFont="1" applyFill="1" applyBorder="1" applyAlignment="1">
      <alignment horizontal="left" wrapText="1"/>
    </xf>
    <xf numFmtId="4" fontId="3" fillId="2" borderId="6" xfId="1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7" fillId="2" borderId="7" xfId="1" applyFont="1" applyFill="1" applyBorder="1" applyAlignment="1">
      <alignment horizontal="left" wrapText="1"/>
    </xf>
    <xf numFmtId="0" fontId="3" fillId="2" borderId="7" xfId="1" applyFill="1" applyBorder="1" applyAlignment="1">
      <alignment horizontal="center"/>
    </xf>
    <xf numFmtId="164" fontId="10" fillId="2" borderId="7" xfId="1" applyNumberFormat="1" applyFont="1" applyFill="1" applyBorder="1" applyAlignment="1">
      <alignment horizontal="center"/>
    </xf>
    <xf numFmtId="165" fontId="3" fillId="2" borderId="7" xfId="1" applyNumberFormat="1" applyFont="1" applyFill="1" applyBorder="1" applyAlignment="1">
      <alignment horizontal="center"/>
    </xf>
    <xf numFmtId="4" fontId="10" fillId="2" borderId="7" xfId="1" applyNumberFormat="1" applyFont="1" applyFill="1" applyBorder="1" applyAlignment="1">
      <alignment horizontal="center"/>
    </xf>
    <xf numFmtId="0" fontId="7" fillId="2" borderId="8" xfId="1" applyFont="1" applyFill="1" applyBorder="1" applyAlignment="1">
      <alignment horizontal="left" wrapText="1"/>
    </xf>
    <xf numFmtId="0" fontId="10" fillId="2" borderId="8" xfId="1" applyFont="1" applyFill="1" applyBorder="1" applyAlignment="1">
      <alignment horizontal="center"/>
    </xf>
    <xf numFmtId="4" fontId="10" fillId="2" borderId="9" xfId="1" applyNumberFormat="1" applyFont="1" applyFill="1" applyBorder="1" applyAlignment="1">
      <alignment horizontal="center"/>
    </xf>
    <xf numFmtId="165" fontId="10" fillId="2" borderId="9" xfId="1" applyNumberFormat="1" applyFont="1" applyFill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4" xfId="1" applyBorder="1" applyAlignment="1">
      <alignment horizontal="left" wrapText="1"/>
    </xf>
    <xf numFmtId="4" fontId="3" fillId="2" borderId="4" xfId="1" applyNumberFormat="1" applyFill="1" applyBorder="1" applyAlignment="1">
      <alignment horizontal="left" wrapText="1"/>
    </xf>
    <xf numFmtId="2" fontId="3" fillId="2" borderId="4" xfId="1" applyNumberFormat="1" applyFill="1" applyBorder="1" applyAlignment="1">
      <alignment horizontal="right" wrapText="1"/>
    </xf>
    <xf numFmtId="4" fontId="3" fillId="2" borderId="4" xfId="1" applyNumberFormat="1" applyFill="1" applyBorder="1" applyAlignment="1">
      <alignment horizontal="right" wrapText="1"/>
    </xf>
    <xf numFmtId="166" fontId="10" fillId="0" borderId="0" xfId="1" applyNumberFormat="1" applyFont="1" applyAlignment="1"/>
    <xf numFmtId="0" fontId="3" fillId="0" borderId="5" xfId="1" applyBorder="1" applyAlignment="1">
      <alignment horizontal="center"/>
    </xf>
    <xf numFmtId="0" fontId="3" fillId="0" borderId="5" xfId="1" applyBorder="1" applyAlignment="1">
      <alignment horizontal="left" wrapText="1"/>
    </xf>
    <xf numFmtId="4" fontId="3" fillId="2" borderId="5" xfId="1" applyNumberFormat="1" applyFill="1" applyBorder="1" applyAlignment="1">
      <alignment horizontal="left" wrapText="1"/>
    </xf>
    <xf numFmtId="2" fontId="3" fillId="2" borderId="5" xfId="1" applyNumberFormat="1" applyFill="1" applyBorder="1" applyAlignment="1">
      <alignment horizontal="right" wrapText="1"/>
    </xf>
    <xf numFmtId="4" fontId="3" fillId="2" borderId="5" xfId="1" applyNumberFormat="1" applyFill="1" applyBorder="1" applyAlignment="1">
      <alignment horizontal="right" wrapText="1"/>
    </xf>
    <xf numFmtId="4" fontId="3" fillId="2" borderId="5" xfId="1" applyNumberFormat="1" applyFont="1" applyFill="1" applyBorder="1" applyAlignment="1">
      <alignment horizontal="right" wrapText="1"/>
    </xf>
    <xf numFmtId="4" fontId="10" fillId="2" borderId="5" xfId="1" applyNumberFormat="1" applyFont="1" applyFill="1" applyBorder="1" applyAlignment="1">
      <alignment horizontal="right" wrapText="1"/>
    </xf>
    <xf numFmtId="0" fontId="3" fillId="0" borderId="5" xfId="1" applyFont="1" applyBorder="1" applyAlignment="1">
      <alignment horizontal="left" wrapText="1"/>
    </xf>
    <xf numFmtId="0" fontId="10" fillId="0" borderId="5" xfId="1" applyFont="1" applyBorder="1" applyAlignment="1">
      <alignment horizontal="center"/>
    </xf>
    <xf numFmtId="0" fontId="10" fillId="0" borderId="5" xfId="1" applyFont="1" applyBorder="1" applyAlignment="1">
      <alignment horizontal="left" wrapText="1"/>
    </xf>
    <xf numFmtId="0" fontId="10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left" wrapText="1"/>
    </xf>
    <xf numFmtId="0" fontId="10" fillId="0" borderId="6" xfId="1" applyFont="1" applyBorder="1" applyAlignment="1">
      <alignment horizontal="center"/>
    </xf>
    <xf numFmtId="0" fontId="10" fillId="0" borderId="6" xfId="1" applyFont="1" applyBorder="1" applyAlignment="1">
      <alignment horizontal="left" wrapText="1"/>
    </xf>
    <xf numFmtId="0" fontId="3" fillId="0" borderId="6" xfId="1" applyBorder="1" applyAlignment="1">
      <alignment horizontal="center"/>
    </xf>
    <xf numFmtId="4" fontId="3" fillId="2" borderId="6" xfId="1" applyNumberFormat="1" applyFill="1" applyBorder="1" applyAlignment="1">
      <alignment horizontal="left" wrapText="1"/>
    </xf>
    <xf numFmtId="2" fontId="3" fillId="2" borderId="6" xfId="1" applyNumberFormat="1" applyFill="1" applyBorder="1" applyAlignment="1">
      <alignment horizontal="right" wrapText="1"/>
    </xf>
    <xf numFmtId="4" fontId="3" fillId="2" borderId="6" xfId="1" applyNumberFormat="1" applyFill="1" applyBorder="1" applyAlignment="1">
      <alignment horizontal="right" wrapText="1"/>
    </xf>
    <xf numFmtId="0" fontId="10" fillId="0" borderId="11" xfId="1" applyFont="1" applyBorder="1" applyAlignment="1">
      <alignment horizontal="center"/>
    </xf>
    <xf numFmtId="0" fontId="3" fillId="0" borderId="11" xfId="1" applyBorder="1" applyAlignment="1">
      <alignment horizontal="center"/>
    </xf>
    <xf numFmtId="4" fontId="3" fillId="2" borderId="2" xfId="1" applyNumberFormat="1" applyFill="1" applyBorder="1" applyAlignment="1">
      <alignment horizontal="right" wrapText="1"/>
    </xf>
    <xf numFmtId="49" fontId="3" fillId="0" borderId="3" xfId="1" applyNumberFormat="1" applyBorder="1" applyAlignment="1">
      <alignment horizontal="center"/>
    </xf>
    <xf numFmtId="0" fontId="13" fillId="0" borderId="12" xfId="3" applyFont="1" applyBorder="1" applyAlignment="1">
      <alignment horizontal="left" vertical="center" wrapText="1"/>
    </xf>
    <xf numFmtId="0" fontId="13" fillId="0" borderId="13" xfId="3" applyFont="1" applyBorder="1" applyAlignment="1">
      <alignment horizontal="left" vertical="center" wrapText="1"/>
    </xf>
    <xf numFmtId="4" fontId="7" fillId="2" borderId="2" xfId="1" applyNumberFormat="1" applyFont="1" applyFill="1" applyBorder="1" applyAlignment="1">
      <alignment horizontal="center"/>
    </xf>
    <xf numFmtId="4" fontId="7" fillId="2" borderId="2" xfId="1" applyNumberFormat="1" applyFont="1" applyFill="1" applyBorder="1" applyAlignment="1">
      <alignment horizontal="right"/>
    </xf>
    <xf numFmtId="4" fontId="14" fillId="2" borderId="2" xfId="1" applyNumberFormat="1" applyFont="1" applyFill="1" applyBorder="1" applyAlignment="1">
      <alignment horizontal="center"/>
    </xf>
    <xf numFmtId="4" fontId="14" fillId="2" borderId="2" xfId="1" applyNumberFormat="1" applyFont="1" applyFill="1" applyBorder="1" applyAlignment="1">
      <alignment horizontal="right"/>
    </xf>
    <xf numFmtId="4" fontId="10" fillId="0" borderId="0" xfId="1" applyNumberFormat="1" applyFont="1" applyAlignment="1"/>
    <xf numFmtId="49" fontId="3" fillId="0" borderId="4" xfId="1" applyNumberFormat="1" applyBorder="1" applyAlignment="1">
      <alignment horizontal="center"/>
    </xf>
    <xf numFmtId="0" fontId="3" fillId="0" borderId="4" xfId="1" applyFont="1" applyBorder="1" applyAlignment="1">
      <alignment horizontal="left" wrapText="1"/>
    </xf>
    <xf numFmtId="4" fontId="3" fillId="2" borderId="4" xfId="1" applyNumberFormat="1" applyFill="1" applyBorder="1" applyAlignment="1">
      <alignment horizontal="center"/>
    </xf>
    <xf numFmtId="49" fontId="3" fillId="0" borderId="5" xfId="1" applyNumberFormat="1" applyBorder="1" applyAlignment="1">
      <alignment horizontal="center"/>
    </xf>
    <xf numFmtId="4" fontId="3" fillId="2" borderId="5" xfId="1" applyNumberFormat="1" applyFill="1" applyBorder="1" applyAlignment="1">
      <alignment horizontal="center"/>
    </xf>
    <xf numFmtId="0" fontId="3" fillId="0" borderId="6" xfId="1" applyFont="1" applyBorder="1" applyAlignment="1">
      <alignment horizontal="left" wrapText="1"/>
    </xf>
    <xf numFmtId="4" fontId="3" fillId="2" borderId="6" xfId="1" applyNumberForma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/>
    <xf numFmtId="0" fontId="7" fillId="2" borderId="2" xfId="1" applyFont="1" applyFill="1" applyBorder="1" applyAlignment="1"/>
    <xf numFmtId="0" fontId="15" fillId="0" borderId="2" xfId="1" applyFont="1" applyBorder="1" applyAlignment="1">
      <alignment horizontal="center"/>
    </xf>
    <xf numFmtId="0" fontId="15" fillId="0" borderId="2" xfId="1" applyFont="1" applyFill="1" applyBorder="1" applyAlignment="1">
      <alignment horizontal="left" wrapText="1"/>
    </xf>
    <xf numFmtId="4" fontId="15" fillId="2" borderId="2" xfId="1" applyNumberFormat="1" applyFont="1" applyFill="1" applyBorder="1" applyAlignment="1"/>
    <xf numFmtId="0" fontId="15" fillId="2" borderId="2" xfId="1" applyFont="1" applyFill="1" applyBorder="1" applyAlignment="1"/>
    <xf numFmtId="4" fontId="15" fillId="2" borderId="2" xfId="1" applyNumberFormat="1" applyFont="1" applyFill="1" applyBorder="1" applyAlignment="1">
      <alignment horizontal="right"/>
    </xf>
    <xf numFmtId="0" fontId="15" fillId="2" borderId="2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 wrapText="1"/>
    </xf>
    <xf numFmtId="4" fontId="3" fillId="2" borderId="2" xfId="1" applyNumberFormat="1" applyFill="1" applyBorder="1" applyAlignment="1"/>
    <xf numFmtId="0" fontId="3" fillId="2" borderId="2" xfId="1" applyFill="1" applyBorder="1" applyAlignment="1"/>
    <xf numFmtId="4" fontId="3" fillId="2" borderId="2" xfId="1" applyNumberFormat="1" applyFill="1" applyBorder="1" applyAlignment="1">
      <alignment horizontal="right"/>
    </xf>
    <xf numFmtId="0" fontId="3" fillId="2" borderId="2" xfId="1" applyFill="1" applyBorder="1" applyAlignment="1">
      <alignment horizontal="right"/>
    </xf>
    <xf numFmtId="0" fontId="10" fillId="0" borderId="2" xfId="1" applyFont="1" applyFill="1" applyBorder="1" applyAlignment="1">
      <alignment horizontal="left" wrapText="1"/>
    </xf>
    <xf numFmtId="4" fontId="10" fillId="2" borderId="2" xfId="1" applyNumberFormat="1" applyFont="1" applyFill="1" applyBorder="1" applyAlignment="1"/>
    <xf numFmtId="0" fontId="10" fillId="2" borderId="2" xfId="1" applyFont="1" applyFill="1" applyBorder="1" applyAlignment="1"/>
    <xf numFmtId="4" fontId="10" fillId="2" borderId="2" xfId="1" applyNumberFormat="1" applyFont="1" applyFill="1" applyBorder="1" applyAlignment="1">
      <alignment horizontal="right"/>
    </xf>
    <xf numFmtId="0" fontId="10" fillId="2" borderId="2" xfId="1" applyFont="1" applyFill="1" applyBorder="1" applyAlignment="1">
      <alignment horizontal="right"/>
    </xf>
    <xf numFmtId="0" fontId="10" fillId="2" borderId="7" xfId="1" applyFont="1" applyFill="1" applyBorder="1" applyAlignment="1"/>
    <xf numFmtId="0" fontId="10" fillId="0" borderId="7" xfId="1" applyFont="1" applyFill="1" applyBorder="1" applyAlignment="1">
      <alignment horizontal="left" wrapText="1"/>
    </xf>
    <xf numFmtId="4" fontId="10" fillId="2" borderId="7" xfId="1" applyNumberFormat="1" applyFont="1" applyFill="1" applyBorder="1" applyAlignment="1"/>
    <xf numFmtId="167" fontId="10" fillId="2" borderId="7" xfId="1" applyNumberFormat="1" applyFont="1" applyFill="1" applyBorder="1" applyAlignment="1">
      <alignment horizontal="right"/>
    </xf>
    <xf numFmtId="0" fontId="10" fillId="2" borderId="7" xfId="1" applyFont="1" applyFill="1" applyBorder="1" applyAlignment="1">
      <alignment horizontal="right"/>
    </xf>
    <xf numFmtId="4" fontId="10" fillId="2" borderId="7" xfId="1" applyNumberFormat="1" applyFont="1" applyFill="1" applyBorder="1" applyAlignment="1">
      <alignment horizontal="right"/>
    </xf>
    <xf numFmtId="0" fontId="15" fillId="0" borderId="11" xfId="1" applyFont="1" applyBorder="1" applyAlignment="1">
      <alignment horizontal="center" vertical="center"/>
    </xf>
    <xf numFmtId="0" fontId="15" fillId="0" borderId="6" xfId="1" applyFont="1" applyFill="1" applyBorder="1" applyAlignment="1">
      <alignment horizontal="left" wrapText="1"/>
    </xf>
    <xf numFmtId="0" fontId="15" fillId="0" borderId="6" xfId="1" applyFont="1" applyBorder="1" applyAlignment="1">
      <alignment horizontal="center" wrapText="1"/>
    </xf>
    <xf numFmtId="4" fontId="15" fillId="2" borderId="6" xfId="1" applyNumberFormat="1" applyFont="1" applyFill="1" applyBorder="1" applyAlignment="1"/>
    <xf numFmtId="0" fontId="15" fillId="2" borderId="6" xfId="1" applyFont="1" applyFill="1" applyBorder="1" applyAlignment="1"/>
    <xf numFmtId="4" fontId="15" fillId="2" borderId="6" xfId="1" applyNumberFormat="1" applyFont="1" applyFill="1" applyBorder="1" applyAlignment="1">
      <alignment horizontal="right"/>
    </xf>
    <xf numFmtId="0" fontId="15" fillId="2" borderId="6" xfId="1" applyFont="1" applyFill="1" applyBorder="1" applyAlignment="1">
      <alignment horizontal="right"/>
    </xf>
    <xf numFmtId="0" fontId="15" fillId="0" borderId="7" xfId="1" applyFont="1" applyBorder="1" applyAlignment="1">
      <alignment horizontal="center" vertical="center"/>
    </xf>
    <xf numFmtId="0" fontId="15" fillId="0" borderId="4" xfId="1" applyFont="1" applyFill="1" applyBorder="1" applyAlignment="1">
      <alignment horizontal="left" wrapText="1"/>
    </xf>
    <xf numFmtId="0" fontId="15" fillId="0" borderId="4" xfId="1" applyFont="1" applyBorder="1" applyAlignment="1">
      <alignment horizontal="center" wrapText="1"/>
    </xf>
    <xf numFmtId="4" fontId="15" fillId="2" borderId="4" xfId="1" applyNumberFormat="1" applyFont="1" applyFill="1" applyBorder="1" applyAlignment="1"/>
    <xf numFmtId="0" fontId="15" fillId="2" borderId="4" xfId="1" applyFont="1" applyFill="1" applyBorder="1" applyAlignment="1"/>
    <xf numFmtId="4" fontId="15" fillId="2" borderId="4" xfId="1" applyNumberFormat="1" applyFont="1" applyFill="1" applyBorder="1" applyAlignment="1">
      <alignment horizontal="right"/>
    </xf>
    <xf numFmtId="0" fontId="15" fillId="2" borderId="4" xfId="1" applyFont="1" applyFill="1" applyBorder="1" applyAlignment="1">
      <alignment horizontal="right"/>
    </xf>
    <xf numFmtId="0" fontId="15" fillId="2" borderId="0" xfId="1" applyFont="1" applyFill="1" applyBorder="1" applyAlignment="1"/>
    <xf numFmtId="0" fontId="15" fillId="0" borderId="1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left" wrapText="1"/>
    </xf>
    <xf numFmtId="0" fontId="3" fillId="0" borderId="0" xfId="1" applyFont="1" applyAlignment="1"/>
    <xf numFmtId="0" fontId="3" fillId="0" borderId="2" xfId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37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4" fontId="7" fillId="2" borderId="37" xfId="1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2" xfId="1" applyBorder="1" applyAlignment="1">
      <alignment horizontal="left" wrapText="1"/>
    </xf>
    <xf numFmtId="4" fontId="3" fillId="2" borderId="38" xfId="1" applyNumberFormat="1" applyFont="1" applyFill="1" applyBorder="1" applyAlignment="1">
      <alignment horizontal="center"/>
    </xf>
    <xf numFmtId="4" fontId="3" fillId="2" borderId="39" xfId="1" applyNumberFormat="1" applyFont="1" applyFill="1" applyBorder="1" applyAlignment="1">
      <alignment horizontal="center"/>
    </xf>
    <xf numFmtId="4" fontId="3" fillId="2" borderId="40" xfId="1" applyNumberFormat="1" applyFont="1" applyFill="1" applyBorder="1" applyAlignment="1">
      <alignment horizontal="center"/>
    </xf>
    <xf numFmtId="4" fontId="8" fillId="2" borderId="37" xfId="1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4" fontId="3" fillId="2" borderId="41" xfId="1" applyNumberFormat="1" applyFont="1" applyFill="1" applyBorder="1" applyAlignment="1">
      <alignment horizontal="center" wrapText="1"/>
    </xf>
    <xf numFmtId="4" fontId="3" fillId="2" borderId="42" xfId="1" applyNumberFormat="1" applyFont="1" applyFill="1" applyBorder="1" applyAlignment="1">
      <alignment horizontal="center" wrapText="1"/>
    </xf>
    <xf numFmtId="4" fontId="3" fillId="2" borderId="12" xfId="1" applyNumberFormat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vertical="center" wrapText="1"/>
    </xf>
    <xf numFmtId="4" fontId="3" fillId="2" borderId="2" xfId="1" applyNumberFormat="1" applyFill="1" applyBorder="1" applyAlignment="1">
      <alignment horizontal="left" wrapText="1"/>
    </xf>
    <xf numFmtId="2" fontId="3" fillId="2" borderId="2" xfId="1" applyNumberFormat="1" applyFill="1" applyBorder="1" applyAlignment="1">
      <alignment horizontal="right" wrapText="1"/>
    </xf>
    <xf numFmtId="4" fontId="8" fillId="2" borderId="2" xfId="1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4" fontId="3" fillId="2" borderId="2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right" wrapText="1"/>
    </xf>
    <xf numFmtId="4" fontId="10" fillId="2" borderId="2" xfId="1" applyNumberFormat="1" applyFont="1" applyFill="1" applyBorder="1" applyAlignment="1">
      <alignment horizontal="center" wrapText="1"/>
    </xf>
    <xf numFmtId="4" fontId="3" fillId="2" borderId="37" xfId="1" applyNumberFormat="1" applyFill="1" applyBorder="1" applyAlignment="1">
      <alignment horizontal="center" wrapText="1"/>
    </xf>
    <xf numFmtId="4" fontId="3" fillId="2" borderId="2" xfId="1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" fillId="0" borderId="2" xfId="1" applyNumberFormat="1" applyBorder="1" applyAlignment="1">
      <alignment horizontal="center"/>
    </xf>
    <xf numFmtId="4" fontId="3" fillId="2" borderId="2" xfId="1" applyNumberFormat="1" applyFill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4" fontId="15" fillId="2" borderId="0" xfId="1" applyNumberFormat="1" applyFont="1" applyFill="1" applyBorder="1" applyAlignment="1"/>
    <xf numFmtId="167" fontId="10" fillId="2" borderId="2" xfId="1" applyNumberFormat="1" applyFont="1" applyFill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0" fontId="15" fillId="0" borderId="2" xfId="1" applyFont="1" applyBorder="1" applyAlignment="1">
      <alignment horizontal="center" wrapText="1"/>
    </xf>
  </cellXfs>
  <cellStyles count="2049">
    <cellStyle name=" 1" xfId="4"/>
    <cellStyle name=" 1 2" xfId="5"/>
    <cellStyle name=" 1_Stage1" xfId="6"/>
    <cellStyle name="_x000a_bidires=100_x000d_" xfId="7"/>
    <cellStyle name="%" xfId="8"/>
    <cellStyle name="%_Inputs" xfId="9"/>
    <cellStyle name="%_Inputs (const)" xfId="10"/>
    <cellStyle name="%_Inputs Co" xfId="11"/>
    <cellStyle name="?…?ж?Ш?и [0.00]" xfId="12"/>
    <cellStyle name="?W??_‘O’с?р??" xfId="13"/>
    <cellStyle name="_CashFlow_2007_проект_02_02_final" xfId="14"/>
    <cellStyle name="_Model_RAB Мой" xfId="15"/>
    <cellStyle name="_Model_RAB Мой 2" xfId="16"/>
    <cellStyle name="_Model_RAB Мой 2_OREP.KU.2011.MONTHLY.02(v0.1)" xfId="17"/>
    <cellStyle name="_Model_RAB Мой 2_OREP.KU.2011.MONTHLY.02(v0.4)" xfId="18"/>
    <cellStyle name="_Model_RAB Мой 2_OREP.KU.2011.MONTHLY.11(v1.4)" xfId="19"/>
    <cellStyle name="_Model_RAB Мой 2_UPDATE.OREP.KU.2011.MONTHLY.02.TO.1.2" xfId="20"/>
    <cellStyle name="_Model_RAB Мой_46EE.2011(v1.0)" xfId="21"/>
    <cellStyle name="_Model_RAB Мой_46EE.2011(v1.0)_46TE.2011(v1.0)" xfId="22"/>
    <cellStyle name="_Model_RAB Мой_46EE.2011(v1.0)_INDEX.STATION.2012(v1.0)_" xfId="23"/>
    <cellStyle name="_Model_RAB Мой_46EE.2011(v1.0)_INDEX.STATION.2012(v2.0)" xfId="24"/>
    <cellStyle name="_Model_RAB Мой_46EE.2011(v1.0)_INDEX.STATION.2012(v2.1)" xfId="25"/>
    <cellStyle name="_Model_RAB Мой_46EE.2011(v1.0)_TEPLO.PREDEL.2012.M(v1.1)_test" xfId="26"/>
    <cellStyle name="_Model_RAB Мой_46EE.2011(v1.2)" xfId="27"/>
    <cellStyle name="_Model_RAB Мой_46EP.2012(v0.1)" xfId="28"/>
    <cellStyle name="_Model_RAB Мой_46TE.2011(v1.0)" xfId="29"/>
    <cellStyle name="_Model_RAB Мой_ARMRAZR" xfId="30"/>
    <cellStyle name="_Model_RAB Мой_BALANCE.WARM.2010.FACT(v1.0)" xfId="31"/>
    <cellStyle name="_Model_RAB Мой_BALANCE.WARM.2010.PLAN" xfId="32"/>
    <cellStyle name="_Model_RAB Мой_BALANCE.WARM.2011YEAR(v0.7)" xfId="33"/>
    <cellStyle name="_Model_RAB Мой_BALANCE.WARM.2011YEAR.NEW.UPDATE.SCHEME" xfId="34"/>
    <cellStyle name="_Model_RAB Мой_EE.2REK.P2011.4.78(v0.3)" xfId="35"/>
    <cellStyle name="_Model_RAB Мой_FORM910.2012(v1.1)" xfId="36"/>
    <cellStyle name="_Model_RAB Мой_INVEST.EE.PLAN.4.78(v0.1)" xfId="37"/>
    <cellStyle name="_Model_RAB Мой_INVEST.EE.PLAN.4.78(v0.3)" xfId="38"/>
    <cellStyle name="_Model_RAB Мой_INVEST.EE.PLAN.4.78(v1.0)" xfId="39"/>
    <cellStyle name="_Model_RAB Мой_INVEST.PLAN.4.78(v0.1)" xfId="40"/>
    <cellStyle name="_Model_RAB Мой_INVEST.WARM.PLAN.4.78(v0.1)" xfId="41"/>
    <cellStyle name="_Model_RAB Мой_INVEST_WARM_PLAN" xfId="42"/>
    <cellStyle name="_Model_RAB Мой_NADB.JNVLS.APTEKA.2011(v1.3.3)" xfId="43"/>
    <cellStyle name="_Model_RAB Мой_NADB.JNVLS.APTEKA.2011(v1.3.3)_46TE.2011(v1.0)" xfId="44"/>
    <cellStyle name="_Model_RAB Мой_NADB.JNVLS.APTEKA.2011(v1.3.3)_INDEX.STATION.2012(v1.0)_" xfId="45"/>
    <cellStyle name="_Model_RAB Мой_NADB.JNVLS.APTEKA.2011(v1.3.3)_INDEX.STATION.2012(v2.0)" xfId="46"/>
    <cellStyle name="_Model_RAB Мой_NADB.JNVLS.APTEKA.2011(v1.3.3)_INDEX.STATION.2012(v2.1)" xfId="47"/>
    <cellStyle name="_Model_RAB Мой_NADB.JNVLS.APTEKA.2011(v1.3.3)_TEPLO.PREDEL.2012.M(v1.1)_test" xfId="48"/>
    <cellStyle name="_Model_RAB Мой_NADB.JNVLS.APTEKA.2011(v1.3.4)" xfId="49"/>
    <cellStyle name="_Model_RAB Мой_NADB.JNVLS.APTEKA.2011(v1.3.4)_46TE.2011(v1.0)" xfId="50"/>
    <cellStyle name="_Model_RAB Мой_NADB.JNVLS.APTEKA.2011(v1.3.4)_INDEX.STATION.2012(v1.0)_" xfId="51"/>
    <cellStyle name="_Model_RAB Мой_NADB.JNVLS.APTEKA.2011(v1.3.4)_INDEX.STATION.2012(v2.0)" xfId="52"/>
    <cellStyle name="_Model_RAB Мой_NADB.JNVLS.APTEKA.2011(v1.3.4)_INDEX.STATION.2012(v2.1)" xfId="53"/>
    <cellStyle name="_Model_RAB Мой_NADB.JNVLS.APTEKA.2011(v1.3.4)_TEPLO.PREDEL.2012.M(v1.1)_test" xfId="54"/>
    <cellStyle name="_Model_RAB Мой_PASSPORT.TEPLO.PROIZV(v2.1)" xfId="55"/>
    <cellStyle name="_Model_RAB Мой_PR.PROG.WARM.NOTCOMBI.2012.2.16_v1.4(04.04.11) " xfId="56"/>
    <cellStyle name="_Model_RAB Мой_PREDEL.JKH.UTV.2011(v1.0.1)" xfId="57"/>
    <cellStyle name="_Model_RAB Мой_PREDEL.JKH.UTV.2011(v1.0.1)_46TE.2011(v1.0)" xfId="58"/>
    <cellStyle name="_Model_RAB Мой_PREDEL.JKH.UTV.2011(v1.0.1)_INDEX.STATION.2012(v1.0)_" xfId="59"/>
    <cellStyle name="_Model_RAB Мой_PREDEL.JKH.UTV.2011(v1.0.1)_INDEX.STATION.2012(v2.0)" xfId="60"/>
    <cellStyle name="_Model_RAB Мой_PREDEL.JKH.UTV.2011(v1.0.1)_INDEX.STATION.2012(v2.1)" xfId="61"/>
    <cellStyle name="_Model_RAB Мой_PREDEL.JKH.UTV.2011(v1.0.1)_TEPLO.PREDEL.2012.M(v1.1)_test" xfId="62"/>
    <cellStyle name="_Model_RAB Мой_PREDEL.JKH.UTV.2011(v1.1)" xfId="63"/>
    <cellStyle name="_Model_RAB Мой_REP.BLR.2012(v1.0)" xfId="64"/>
    <cellStyle name="_Model_RAB Мой_TEPLO.PREDEL.2012.M(v1.1)" xfId="65"/>
    <cellStyle name="_Model_RAB Мой_TEST.TEMPLATE" xfId="66"/>
    <cellStyle name="_Model_RAB Мой_UPDATE.46EE.2011.TO.1.1" xfId="67"/>
    <cellStyle name="_Model_RAB Мой_UPDATE.46TE.2011.TO.1.1" xfId="68"/>
    <cellStyle name="_Model_RAB Мой_UPDATE.46TE.2011.TO.1.2" xfId="69"/>
    <cellStyle name="_Model_RAB Мой_UPDATE.BALANCE.WARM.2011YEAR.TO.1.1" xfId="70"/>
    <cellStyle name="_Model_RAB Мой_UPDATE.BALANCE.WARM.2011YEAR.TO.1.1_46TE.2011(v1.0)" xfId="71"/>
    <cellStyle name="_Model_RAB Мой_UPDATE.BALANCE.WARM.2011YEAR.TO.1.1_INDEX.STATION.2012(v1.0)_" xfId="72"/>
    <cellStyle name="_Model_RAB Мой_UPDATE.BALANCE.WARM.2011YEAR.TO.1.1_INDEX.STATION.2012(v2.0)" xfId="73"/>
    <cellStyle name="_Model_RAB Мой_UPDATE.BALANCE.WARM.2011YEAR.TO.1.1_INDEX.STATION.2012(v2.1)" xfId="74"/>
    <cellStyle name="_Model_RAB Мой_UPDATE.BALANCE.WARM.2011YEAR.TO.1.1_OREP.KU.2011.MONTHLY.02(v1.1)" xfId="75"/>
    <cellStyle name="_Model_RAB Мой_UPDATE.BALANCE.WARM.2011YEAR.TO.1.1_TEPLO.PREDEL.2012.M(v1.1)_test" xfId="76"/>
    <cellStyle name="_Model_RAB Мой_UPDATE.NADB.JNVLS.APTEKA.2011.TO.1.3.4" xfId="77"/>
    <cellStyle name="_Model_RAB Мой_Книга2_PR.PROG.WARM.NOTCOMBI.2012.2.16_v1.4(04.04.11) " xfId="78"/>
    <cellStyle name="_Model_RAB_MRSK_svod" xfId="79"/>
    <cellStyle name="_Model_RAB_MRSK_svod 2" xfId="80"/>
    <cellStyle name="_Model_RAB_MRSK_svod 2_OREP.KU.2011.MONTHLY.02(v0.1)" xfId="81"/>
    <cellStyle name="_Model_RAB_MRSK_svod 2_OREP.KU.2011.MONTHLY.02(v0.4)" xfId="82"/>
    <cellStyle name="_Model_RAB_MRSK_svod 2_OREP.KU.2011.MONTHLY.11(v1.4)" xfId="83"/>
    <cellStyle name="_Model_RAB_MRSK_svod 2_UPDATE.OREP.KU.2011.MONTHLY.02.TO.1.2" xfId="84"/>
    <cellStyle name="_Model_RAB_MRSK_svod_46EE.2011(v1.0)" xfId="85"/>
    <cellStyle name="_Model_RAB_MRSK_svod_46EE.2011(v1.0)_46TE.2011(v1.0)" xfId="86"/>
    <cellStyle name="_Model_RAB_MRSK_svod_46EE.2011(v1.0)_INDEX.STATION.2012(v1.0)_" xfId="87"/>
    <cellStyle name="_Model_RAB_MRSK_svod_46EE.2011(v1.0)_INDEX.STATION.2012(v2.0)" xfId="88"/>
    <cellStyle name="_Model_RAB_MRSK_svod_46EE.2011(v1.0)_INDEX.STATION.2012(v2.1)" xfId="89"/>
    <cellStyle name="_Model_RAB_MRSK_svod_46EE.2011(v1.0)_TEPLO.PREDEL.2012.M(v1.1)_test" xfId="90"/>
    <cellStyle name="_Model_RAB_MRSK_svod_46EE.2011(v1.2)" xfId="91"/>
    <cellStyle name="_Model_RAB_MRSK_svod_46EP.2012(v0.1)" xfId="92"/>
    <cellStyle name="_Model_RAB_MRSK_svod_46TE.2011(v1.0)" xfId="93"/>
    <cellStyle name="_Model_RAB_MRSK_svod_ARMRAZR" xfId="94"/>
    <cellStyle name="_Model_RAB_MRSK_svod_BALANCE.WARM.2010.FACT(v1.0)" xfId="95"/>
    <cellStyle name="_Model_RAB_MRSK_svod_BALANCE.WARM.2010.PLAN" xfId="96"/>
    <cellStyle name="_Model_RAB_MRSK_svod_BALANCE.WARM.2011YEAR(v0.7)" xfId="97"/>
    <cellStyle name="_Model_RAB_MRSK_svod_BALANCE.WARM.2011YEAR.NEW.UPDATE.SCHEME" xfId="98"/>
    <cellStyle name="_Model_RAB_MRSK_svod_EE.2REK.P2011.4.78(v0.3)" xfId="99"/>
    <cellStyle name="_Model_RAB_MRSK_svod_FORM910.2012(v1.1)" xfId="100"/>
    <cellStyle name="_Model_RAB_MRSK_svod_INVEST.EE.PLAN.4.78(v0.1)" xfId="101"/>
    <cellStyle name="_Model_RAB_MRSK_svod_INVEST.EE.PLAN.4.78(v0.3)" xfId="102"/>
    <cellStyle name="_Model_RAB_MRSK_svod_INVEST.EE.PLAN.4.78(v1.0)" xfId="103"/>
    <cellStyle name="_Model_RAB_MRSK_svod_INVEST.PLAN.4.78(v0.1)" xfId="104"/>
    <cellStyle name="_Model_RAB_MRSK_svod_INVEST.WARM.PLAN.4.78(v0.1)" xfId="105"/>
    <cellStyle name="_Model_RAB_MRSK_svod_INVEST_WARM_PLAN" xfId="106"/>
    <cellStyle name="_Model_RAB_MRSK_svod_NADB.JNVLS.APTEKA.2011(v1.3.3)" xfId="107"/>
    <cellStyle name="_Model_RAB_MRSK_svod_NADB.JNVLS.APTEKA.2011(v1.3.3)_46TE.2011(v1.0)" xfId="108"/>
    <cellStyle name="_Model_RAB_MRSK_svod_NADB.JNVLS.APTEKA.2011(v1.3.3)_INDEX.STATION.2012(v1.0)_" xfId="109"/>
    <cellStyle name="_Model_RAB_MRSK_svod_NADB.JNVLS.APTEKA.2011(v1.3.3)_INDEX.STATION.2012(v2.0)" xfId="110"/>
    <cellStyle name="_Model_RAB_MRSK_svod_NADB.JNVLS.APTEKA.2011(v1.3.3)_INDEX.STATION.2012(v2.1)" xfId="111"/>
    <cellStyle name="_Model_RAB_MRSK_svod_NADB.JNVLS.APTEKA.2011(v1.3.3)_TEPLO.PREDEL.2012.M(v1.1)_test" xfId="112"/>
    <cellStyle name="_Model_RAB_MRSK_svod_NADB.JNVLS.APTEKA.2011(v1.3.4)" xfId="113"/>
    <cellStyle name="_Model_RAB_MRSK_svod_NADB.JNVLS.APTEKA.2011(v1.3.4)_46TE.2011(v1.0)" xfId="114"/>
    <cellStyle name="_Model_RAB_MRSK_svod_NADB.JNVLS.APTEKA.2011(v1.3.4)_INDEX.STATION.2012(v1.0)_" xfId="115"/>
    <cellStyle name="_Model_RAB_MRSK_svod_NADB.JNVLS.APTEKA.2011(v1.3.4)_INDEX.STATION.2012(v2.0)" xfId="116"/>
    <cellStyle name="_Model_RAB_MRSK_svod_NADB.JNVLS.APTEKA.2011(v1.3.4)_INDEX.STATION.2012(v2.1)" xfId="117"/>
    <cellStyle name="_Model_RAB_MRSK_svod_NADB.JNVLS.APTEKA.2011(v1.3.4)_TEPLO.PREDEL.2012.M(v1.1)_test" xfId="118"/>
    <cellStyle name="_Model_RAB_MRSK_svod_PASSPORT.TEPLO.PROIZV(v2.1)" xfId="119"/>
    <cellStyle name="_Model_RAB_MRSK_svod_PR.PROG.WARM.NOTCOMBI.2012.2.16_v1.4(04.04.11) " xfId="120"/>
    <cellStyle name="_Model_RAB_MRSK_svod_PREDEL.JKH.UTV.2011(v1.0.1)" xfId="121"/>
    <cellStyle name="_Model_RAB_MRSK_svod_PREDEL.JKH.UTV.2011(v1.0.1)_46TE.2011(v1.0)" xfId="122"/>
    <cellStyle name="_Model_RAB_MRSK_svod_PREDEL.JKH.UTV.2011(v1.0.1)_INDEX.STATION.2012(v1.0)_" xfId="123"/>
    <cellStyle name="_Model_RAB_MRSK_svod_PREDEL.JKH.UTV.2011(v1.0.1)_INDEX.STATION.2012(v2.0)" xfId="124"/>
    <cellStyle name="_Model_RAB_MRSK_svod_PREDEL.JKH.UTV.2011(v1.0.1)_INDEX.STATION.2012(v2.1)" xfId="125"/>
    <cellStyle name="_Model_RAB_MRSK_svod_PREDEL.JKH.UTV.2011(v1.0.1)_TEPLO.PREDEL.2012.M(v1.1)_test" xfId="126"/>
    <cellStyle name="_Model_RAB_MRSK_svod_PREDEL.JKH.UTV.2011(v1.1)" xfId="127"/>
    <cellStyle name="_Model_RAB_MRSK_svod_REP.BLR.2012(v1.0)" xfId="128"/>
    <cellStyle name="_Model_RAB_MRSK_svod_TEPLO.PREDEL.2012.M(v1.1)" xfId="129"/>
    <cellStyle name="_Model_RAB_MRSK_svod_TEST.TEMPLATE" xfId="130"/>
    <cellStyle name="_Model_RAB_MRSK_svod_UPDATE.46EE.2011.TO.1.1" xfId="131"/>
    <cellStyle name="_Model_RAB_MRSK_svod_UPDATE.46TE.2011.TO.1.1" xfId="132"/>
    <cellStyle name="_Model_RAB_MRSK_svod_UPDATE.46TE.2011.TO.1.2" xfId="133"/>
    <cellStyle name="_Model_RAB_MRSK_svod_UPDATE.BALANCE.WARM.2011YEAR.TO.1.1" xfId="134"/>
    <cellStyle name="_Model_RAB_MRSK_svod_UPDATE.BALANCE.WARM.2011YEAR.TO.1.1_46TE.2011(v1.0)" xfId="135"/>
    <cellStyle name="_Model_RAB_MRSK_svod_UPDATE.BALANCE.WARM.2011YEAR.TO.1.1_INDEX.STATION.2012(v1.0)_" xfId="136"/>
    <cellStyle name="_Model_RAB_MRSK_svod_UPDATE.BALANCE.WARM.2011YEAR.TO.1.1_INDEX.STATION.2012(v2.0)" xfId="137"/>
    <cellStyle name="_Model_RAB_MRSK_svod_UPDATE.BALANCE.WARM.2011YEAR.TO.1.1_INDEX.STATION.2012(v2.1)" xfId="138"/>
    <cellStyle name="_Model_RAB_MRSK_svod_UPDATE.BALANCE.WARM.2011YEAR.TO.1.1_OREP.KU.2011.MONTHLY.02(v1.1)" xfId="139"/>
    <cellStyle name="_Model_RAB_MRSK_svod_UPDATE.BALANCE.WARM.2011YEAR.TO.1.1_TEPLO.PREDEL.2012.M(v1.1)_test" xfId="140"/>
    <cellStyle name="_Model_RAB_MRSK_svod_UPDATE.NADB.JNVLS.APTEKA.2011.TO.1.3.4" xfId="141"/>
    <cellStyle name="_Model_RAB_MRSK_svod_Книга2_PR.PROG.WARM.NOTCOMBI.2012.2.16_v1.4(04.04.11) " xfId="142"/>
    <cellStyle name="_Plug" xfId="143"/>
    <cellStyle name="_Бюджет2006_ПОКАЗАТЕЛИ СВОДНЫЕ" xfId="144"/>
    <cellStyle name="_ВО ОП ТЭС-ОТ- 2007" xfId="145"/>
    <cellStyle name="_ВО ОП ТЭС-ОТ- 2007_Новая инструкция1_фст" xfId="146"/>
    <cellStyle name="_ВФ ОАО ТЭС-ОТ- 2009" xfId="147"/>
    <cellStyle name="_ВФ ОАО ТЭС-ОТ- 2009_Новая инструкция1_фст" xfId="148"/>
    <cellStyle name="_выручка по присоединениям2" xfId="149"/>
    <cellStyle name="_выручка по присоединениям2_Новая инструкция1_фст" xfId="150"/>
    <cellStyle name="_Договор аренды ЯЭ с разбивкой" xfId="151"/>
    <cellStyle name="_Договор аренды ЯЭ с разбивкой_Новая инструкция1_фст" xfId="152"/>
    <cellStyle name="_Защита ФЗП" xfId="153"/>
    <cellStyle name="_Исходные данные для модели" xfId="154"/>
    <cellStyle name="_Исходные данные для модели_Новая инструкция1_фст" xfId="155"/>
    <cellStyle name="_Консолидация-2008-проект-new" xfId="156"/>
    <cellStyle name="_МОДЕЛЬ_1 (2)" xfId="157"/>
    <cellStyle name="_МОДЕЛЬ_1 (2) 2" xfId="158"/>
    <cellStyle name="_МОДЕЛЬ_1 (2) 2_OREP.KU.2011.MONTHLY.02(v0.1)" xfId="159"/>
    <cellStyle name="_МОДЕЛЬ_1 (2) 2_OREP.KU.2011.MONTHLY.02(v0.4)" xfId="160"/>
    <cellStyle name="_МОДЕЛЬ_1 (2) 2_OREP.KU.2011.MONTHLY.11(v1.4)" xfId="161"/>
    <cellStyle name="_МОДЕЛЬ_1 (2) 2_UPDATE.OREP.KU.2011.MONTHLY.02.TO.1.2" xfId="162"/>
    <cellStyle name="_МОДЕЛЬ_1 (2)_46EE.2011(v1.0)" xfId="163"/>
    <cellStyle name="_МОДЕЛЬ_1 (2)_46EE.2011(v1.0)_46TE.2011(v1.0)" xfId="164"/>
    <cellStyle name="_МОДЕЛЬ_1 (2)_46EE.2011(v1.0)_INDEX.STATION.2012(v1.0)_" xfId="165"/>
    <cellStyle name="_МОДЕЛЬ_1 (2)_46EE.2011(v1.0)_INDEX.STATION.2012(v2.0)" xfId="166"/>
    <cellStyle name="_МОДЕЛЬ_1 (2)_46EE.2011(v1.0)_INDEX.STATION.2012(v2.1)" xfId="167"/>
    <cellStyle name="_МОДЕЛЬ_1 (2)_46EE.2011(v1.0)_TEPLO.PREDEL.2012.M(v1.1)_test" xfId="168"/>
    <cellStyle name="_МОДЕЛЬ_1 (2)_46EE.2011(v1.2)" xfId="169"/>
    <cellStyle name="_МОДЕЛЬ_1 (2)_46EP.2012(v0.1)" xfId="170"/>
    <cellStyle name="_МОДЕЛЬ_1 (2)_46TE.2011(v1.0)" xfId="171"/>
    <cellStyle name="_МОДЕЛЬ_1 (2)_ARMRAZR" xfId="172"/>
    <cellStyle name="_МОДЕЛЬ_1 (2)_BALANCE.WARM.2010.FACT(v1.0)" xfId="173"/>
    <cellStyle name="_МОДЕЛЬ_1 (2)_BALANCE.WARM.2010.PLAN" xfId="174"/>
    <cellStyle name="_МОДЕЛЬ_1 (2)_BALANCE.WARM.2011YEAR(v0.7)" xfId="175"/>
    <cellStyle name="_МОДЕЛЬ_1 (2)_BALANCE.WARM.2011YEAR.NEW.UPDATE.SCHEME" xfId="176"/>
    <cellStyle name="_МОДЕЛЬ_1 (2)_EE.2REK.P2011.4.78(v0.3)" xfId="177"/>
    <cellStyle name="_МОДЕЛЬ_1 (2)_FORM910.2012(v1.1)" xfId="178"/>
    <cellStyle name="_МОДЕЛЬ_1 (2)_INVEST.EE.PLAN.4.78(v0.1)" xfId="179"/>
    <cellStyle name="_МОДЕЛЬ_1 (2)_INVEST.EE.PLAN.4.78(v0.3)" xfId="180"/>
    <cellStyle name="_МОДЕЛЬ_1 (2)_INVEST.EE.PLAN.4.78(v1.0)" xfId="181"/>
    <cellStyle name="_МОДЕЛЬ_1 (2)_INVEST.PLAN.4.78(v0.1)" xfId="182"/>
    <cellStyle name="_МОДЕЛЬ_1 (2)_INVEST.WARM.PLAN.4.78(v0.1)" xfId="183"/>
    <cellStyle name="_МОДЕЛЬ_1 (2)_INVEST_WARM_PLAN" xfId="184"/>
    <cellStyle name="_МОДЕЛЬ_1 (2)_NADB.JNVLS.APTEKA.2011(v1.3.3)" xfId="185"/>
    <cellStyle name="_МОДЕЛЬ_1 (2)_NADB.JNVLS.APTEKA.2011(v1.3.3)_46TE.2011(v1.0)" xfId="186"/>
    <cellStyle name="_МОДЕЛЬ_1 (2)_NADB.JNVLS.APTEKA.2011(v1.3.3)_INDEX.STATION.2012(v1.0)_" xfId="187"/>
    <cellStyle name="_МОДЕЛЬ_1 (2)_NADB.JNVLS.APTEKA.2011(v1.3.3)_INDEX.STATION.2012(v2.0)" xfId="188"/>
    <cellStyle name="_МОДЕЛЬ_1 (2)_NADB.JNVLS.APTEKA.2011(v1.3.3)_INDEX.STATION.2012(v2.1)" xfId="189"/>
    <cellStyle name="_МОДЕЛЬ_1 (2)_NADB.JNVLS.APTEKA.2011(v1.3.3)_TEPLO.PREDEL.2012.M(v1.1)_test" xfId="190"/>
    <cellStyle name="_МОДЕЛЬ_1 (2)_NADB.JNVLS.APTEKA.2011(v1.3.4)" xfId="191"/>
    <cellStyle name="_МОДЕЛЬ_1 (2)_NADB.JNVLS.APTEKA.2011(v1.3.4)_46TE.2011(v1.0)" xfId="192"/>
    <cellStyle name="_МОДЕЛЬ_1 (2)_NADB.JNVLS.APTEKA.2011(v1.3.4)_INDEX.STATION.2012(v1.0)_" xfId="193"/>
    <cellStyle name="_МОДЕЛЬ_1 (2)_NADB.JNVLS.APTEKA.2011(v1.3.4)_INDEX.STATION.2012(v2.0)" xfId="194"/>
    <cellStyle name="_МОДЕЛЬ_1 (2)_NADB.JNVLS.APTEKA.2011(v1.3.4)_INDEX.STATION.2012(v2.1)" xfId="195"/>
    <cellStyle name="_МОДЕЛЬ_1 (2)_NADB.JNVLS.APTEKA.2011(v1.3.4)_TEPLO.PREDEL.2012.M(v1.1)_test" xfId="196"/>
    <cellStyle name="_МОДЕЛЬ_1 (2)_PASSPORT.TEPLO.PROIZV(v2.1)" xfId="197"/>
    <cellStyle name="_МОДЕЛЬ_1 (2)_PR.PROG.WARM.NOTCOMBI.2012.2.16_v1.4(04.04.11) " xfId="198"/>
    <cellStyle name="_МОДЕЛЬ_1 (2)_PREDEL.JKH.UTV.2011(v1.0.1)" xfId="199"/>
    <cellStyle name="_МОДЕЛЬ_1 (2)_PREDEL.JKH.UTV.2011(v1.0.1)_46TE.2011(v1.0)" xfId="200"/>
    <cellStyle name="_МОДЕЛЬ_1 (2)_PREDEL.JKH.UTV.2011(v1.0.1)_INDEX.STATION.2012(v1.0)_" xfId="201"/>
    <cellStyle name="_МОДЕЛЬ_1 (2)_PREDEL.JKH.UTV.2011(v1.0.1)_INDEX.STATION.2012(v2.0)" xfId="202"/>
    <cellStyle name="_МОДЕЛЬ_1 (2)_PREDEL.JKH.UTV.2011(v1.0.1)_INDEX.STATION.2012(v2.1)" xfId="203"/>
    <cellStyle name="_МОДЕЛЬ_1 (2)_PREDEL.JKH.UTV.2011(v1.0.1)_TEPLO.PREDEL.2012.M(v1.1)_test" xfId="204"/>
    <cellStyle name="_МОДЕЛЬ_1 (2)_PREDEL.JKH.UTV.2011(v1.1)" xfId="205"/>
    <cellStyle name="_МОДЕЛЬ_1 (2)_REP.BLR.2012(v1.0)" xfId="206"/>
    <cellStyle name="_МОДЕЛЬ_1 (2)_TEPLO.PREDEL.2012.M(v1.1)" xfId="207"/>
    <cellStyle name="_МОДЕЛЬ_1 (2)_TEST.TEMPLATE" xfId="208"/>
    <cellStyle name="_МОДЕЛЬ_1 (2)_UPDATE.46EE.2011.TO.1.1" xfId="209"/>
    <cellStyle name="_МОДЕЛЬ_1 (2)_UPDATE.46TE.2011.TO.1.1" xfId="210"/>
    <cellStyle name="_МОДЕЛЬ_1 (2)_UPDATE.46TE.2011.TO.1.2" xfId="211"/>
    <cellStyle name="_МОДЕЛЬ_1 (2)_UPDATE.BALANCE.WARM.2011YEAR.TO.1.1" xfId="212"/>
    <cellStyle name="_МОДЕЛЬ_1 (2)_UPDATE.BALANCE.WARM.2011YEAR.TO.1.1_46TE.2011(v1.0)" xfId="213"/>
    <cellStyle name="_МОДЕЛЬ_1 (2)_UPDATE.BALANCE.WARM.2011YEAR.TO.1.1_INDEX.STATION.2012(v1.0)_" xfId="214"/>
    <cellStyle name="_МОДЕЛЬ_1 (2)_UPDATE.BALANCE.WARM.2011YEAR.TO.1.1_INDEX.STATION.2012(v2.0)" xfId="215"/>
    <cellStyle name="_МОДЕЛЬ_1 (2)_UPDATE.BALANCE.WARM.2011YEAR.TO.1.1_INDEX.STATION.2012(v2.1)" xfId="216"/>
    <cellStyle name="_МОДЕЛЬ_1 (2)_UPDATE.BALANCE.WARM.2011YEAR.TO.1.1_OREP.KU.2011.MONTHLY.02(v1.1)" xfId="217"/>
    <cellStyle name="_МОДЕЛЬ_1 (2)_UPDATE.BALANCE.WARM.2011YEAR.TO.1.1_TEPLO.PREDEL.2012.M(v1.1)_test" xfId="218"/>
    <cellStyle name="_МОДЕЛЬ_1 (2)_UPDATE.NADB.JNVLS.APTEKA.2011.TO.1.3.4" xfId="219"/>
    <cellStyle name="_МОДЕЛЬ_1 (2)_Книга2_PR.PROG.WARM.NOTCOMBI.2012.2.16_v1.4(04.04.11) " xfId="220"/>
    <cellStyle name="_НВВ 2009 постатейно свод по филиалам_09_02_09" xfId="221"/>
    <cellStyle name="_НВВ 2009 постатейно свод по филиалам_09_02_09_Новая инструкция1_фст" xfId="222"/>
    <cellStyle name="_НВВ 2009 постатейно свод по филиалам_для Валентина" xfId="223"/>
    <cellStyle name="_НВВ 2009 постатейно свод по филиалам_для Валентина_Новая инструкция1_фст" xfId="224"/>
    <cellStyle name="_Омск" xfId="225"/>
    <cellStyle name="_Омск_Новая инструкция1_фст" xfId="226"/>
    <cellStyle name="_ОТ ИД 2009" xfId="227"/>
    <cellStyle name="_ОТ ИД 2009_Новая инструкция1_фст" xfId="228"/>
    <cellStyle name="_пр 5 тариф RAB" xfId="229"/>
    <cellStyle name="_пр 5 тариф RAB 2" xfId="230"/>
    <cellStyle name="_пр 5 тариф RAB 2_OREP.KU.2011.MONTHLY.02(v0.1)" xfId="231"/>
    <cellStyle name="_пр 5 тариф RAB 2_OREP.KU.2011.MONTHLY.02(v0.4)" xfId="232"/>
    <cellStyle name="_пр 5 тариф RAB 2_OREP.KU.2011.MONTHLY.11(v1.4)" xfId="233"/>
    <cellStyle name="_пр 5 тариф RAB 2_UPDATE.OREP.KU.2011.MONTHLY.02.TO.1.2" xfId="234"/>
    <cellStyle name="_пр 5 тариф RAB_46EE.2011(v1.0)" xfId="235"/>
    <cellStyle name="_пр 5 тариф RAB_46EE.2011(v1.0)_46TE.2011(v1.0)" xfId="236"/>
    <cellStyle name="_пр 5 тариф RAB_46EE.2011(v1.0)_INDEX.STATION.2012(v1.0)_" xfId="237"/>
    <cellStyle name="_пр 5 тариф RAB_46EE.2011(v1.0)_INDEX.STATION.2012(v2.0)" xfId="238"/>
    <cellStyle name="_пр 5 тариф RAB_46EE.2011(v1.0)_INDEX.STATION.2012(v2.1)" xfId="239"/>
    <cellStyle name="_пр 5 тариф RAB_46EE.2011(v1.0)_TEPLO.PREDEL.2012.M(v1.1)_test" xfId="240"/>
    <cellStyle name="_пр 5 тариф RAB_46EE.2011(v1.2)" xfId="241"/>
    <cellStyle name="_пр 5 тариф RAB_46EP.2012(v0.1)" xfId="242"/>
    <cellStyle name="_пр 5 тариф RAB_46TE.2011(v1.0)" xfId="243"/>
    <cellStyle name="_пр 5 тариф RAB_ARMRAZR" xfId="244"/>
    <cellStyle name="_пр 5 тариф RAB_BALANCE.WARM.2010.FACT(v1.0)" xfId="245"/>
    <cellStyle name="_пр 5 тариф RAB_BALANCE.WARM.2010.PLAN" xfId="246"/>
    <cellStyle name="_пр 5 тариф RAB_BALANCE.WARM.2011YEAR(v0.7)" xfId="247"/>
    <cellStyle name="_пр 5 тариф RAB_BALANCE.WARM.2011YEAR.NEW.UPDATE.SCHEME" xfId="248"/>
    <cellStyle name="_пр 5 тариф RAB_EE.2REK.P2011.4.78(v0.3)" xfId="249"/>
    <cellStyle name="_пр 5 тариф RAB_FORM910.2012(v1.1)" xfId="250"/>
    <cellStyle name="_пр 5 тариф RAB_INVEST.EE.PLAN.4.78(v0.1)" xfId="251"/>
    <cellStyle name="_пр 5 тариф RAB_INVEST.EE.PLAN.4.78(v0.3)" xfId="252"/>
    <cellStyle name="_пр 5 тариф RAB_INVEST.EE.PLAN.4.78(v1.0)" xfId="253"/>
    <cellStyle name="_пр 5 тариф RAB_INVEST.PLAN.4.78(v0.1)" xfId="254"/>
    <cellStyle name="_пр 5 тариф RAB_INVEST.WARM.PLAN.4.78(v0.1)" xfId="255"/>
    <cellStyle name="_пр 5 тариф RAB_INVEST_WARM_PLAN" xfId="256"/>
    <cellStyle name="_пр 5 тариф RAB_NADB.JNVLS.APTEKA.2011(v1.3.3)" xfId="257"/>
    <cellStyle name="_пр 5 тариф RAB_NADB.JNVLS.APTEKA.2011(v1.3.3)_46TE.2011(v1.0)" xfId="258"/>
    <cellStyle name="_пр 5 тариф RAB_NADB.JNVLS.APTEKA.2011(v1.3.3)_INDEX.STATION.2012(v1.0)_" xfId="259"/>
    <cellStyle name="_пр 5 тариф RAB_NADB.JNVLS.APTEKA.2011(v1.3.3)_INDEX.STATION.2012(v2.0)" xfId="260"/>
    <cellStyle name="_пр 5 тариф RAB_NADB.JNVLS.APTEKA.2011(v1.3.3)_INDEX.STATION.2012(v2.1)" xfId="261"/>
    <cellStyle name="_пр 5 тариф RAB_NADB.JNVLS.APTEKA.2011(v1.3.3)_TEPLO.PREDEL.2012.M(v1.1)_test" xfId="262"/>
    <cellStyle name="_пр 5 тариф RAB_NADB.JNVLS.APTEKA.2011(v1.3.4)" xfId="263"/>
    <cellStyle name="_пр 5 тариф RAB_NADB.JNVLS.APTEKA.2011(v1.3.4)_46TE.2011(v1.0)" xfId="264"/>
    <cellStyle name="_пр 5 тариф RAB_NADB.JNVLS.APTEKA.2011(v1.3.4)_INDEX.STATION.2012(v1.0)_" xfId="265"/>
    <cellStyle name="_пр 5 тариф RAB_NADB.JNVLS.APTEKA.2011(v1.3.4)_INDEX.STATION.2012(v2.0)" xfId="266"/>
    <cellStyle name="_пр 5 тариф RAB_NADB.JNVLS.APTEKA.2011(v1.3.4)_INDEX.STATION.2012(v2.1)" xfId="267"/>
    <cellStyle name="_пр 5 тариф RAB_NADB.JNVLS.APTEKA.2011(v1.3.4)_TEPLO.PREDEL.2012.M(v1.1)_test" xfId="268"/>
    <cellStyle name="_пр 5 тариф RAB_PASSPORT.TEPLO.PROIZV(v2.1)" xfId="269"/>
    <cellStyle name="_пр 5 тариф RAB_PR.PROG.WARM.NOTCOMBI.2012.2.16_v1.4(04.04.11) " xfId="270"/>
    <cellStyle name="_пр 5 тариф RAB_PREDEL.JKH.UTV.2011(v1.0.1)" xfId="271"/>
    <cellStyle name="_пр 5 тариф RAB_PREDEL.JKH.UTV.2011(v1.0.1)_46TE.2011(v1.0)" xfId="272"/>
    <cellStyle name="_пр 5 тариф RAB_PREDEL.JKH.UTV.2011(v1.0.1)_INDEX.STATION.2012(v1.0)_" xfId="273"/>
    <cellStyle name="_пр 5 тариф RAB_PREDEL.JKH.UTV.2011(v1.0.1)_INDEX.STATION.2012(v2.0)" xfId="274"/>
    <cellStyle name="_пр 5 тариф RAB_PREDEL.JKH.UTV.2011(v1.0.1)_INDEX.STATION.2012(v2.1)" xfId="275"/>
    <cellStyle name="_пр 5 тариф RAB_PREDEL.JKH.UTV.2011(v1.0.1)_TEPLO.PREDEL.2012.M(v1.1)_test" xfId="276"/>
    <cellStyle name="_пр 5 тариф RAB_PREDEL.JKH.UTV.2011(v1.1)" xfId="277"/>
    <cellStyle name="_пр 5 тариф RAB_REP.BLR.2012(v1.0)" xfId="278"/>
    <cellStyle name="_пр 5 тариф RAB_TEPLO.PREDEL.2012.M(v1.1)" xfId="279"/>
    <cellStyle name="_пр 5 тариф RAB_TEST.TEMPLATE" xfId="280"/>
    <cellStyle name="_пр 5 тариф RAB_UPDATE.46EE.2011.TO.1.1" xfId="281"/>
    <cellStyle name="_пр 5 тариф RAB_UPDATE.46TE.2011.TO.1.1" xfId="282"/>
    <cellStyle name="_пр 5 тариф RAB_UPDATE.46TE.2011.TO.1.2" xfId="283"/>
    <cellStyle name="_пр 5 тариф RAB_UPDATE.BALANCE.WARM.2011YEAR.TO.1.1" xfId="284"/>
    <cellStyle name="_пр 5 тариф RAB_UPDATE.BALANCE.WARM.2011YEAR.TO.1.1_46TE.2011(v1.0)" xfId="285"/>
    <cellStyle name="_пр 5 тариф RAB_UPDATE.BALANCE.WARM.2011YEAR.TO.1.1_INDEX.STATION.2012(v1.0)_" xfId="286"/>
    <cellStyle name="_пр 5 тариф RAB_UPDATE.BALANCE.WARM.2011YEAR.TO.1.1_INDEX.STATION.2012(v2.0)" xfId="287"/>
    <cellStyle name="_пр 5 тариф RAB_UPDATE.BALANCE.WARM.2011YEAR.TO.1.1_INDEX.STATION.2012(v2.1)" xfId="288"/>
    <cellStyle name="_пр 5 тариф RAB_UPDATE.BALANCE.WARM.2011YEAR.TO.1.1_OREP.KU.2011.MONTHLY.02(v1.1)" xfId="289"/>
    <cellStyle name="_пр 5 тариф RAB_UPDATE.BALANCE.WARM.2011YEAR.TO.1.1_TEPLO.PREDEL.2012.M(v1.1)_test" xfId="290"/>
    <cellStyle name="_пр 5 тариф RAB_UPDATE.NADB.JNVLS.APTEKA.2011.TO.1.3.4" xfId="291"/>
    <cellStyle name="_пр 5 тариф RAB_Книга2_PR.PROG.WARM.NOTCOMBI.2012.2.16_v1.4(04.04.11) " xfId="292"/>
    <cellStyle name="_Предожение _ДБП_2009 г ( согласованные БП)  (2)" xfId="293"/>
    <cellStyle name="_Предожение _ДБП_2009 г ( согласованные БП)  (2)_Новая инструкция1_фст" xfId="294"/>
    <cellStyle name="_Приложение 2 0806 факт" xfId="295"/>
    <cellStyle name="_Приложение МТС-3-КС" xfId="296"/>
    <cellStyle name="_Приложение МТС-3-КС_Новая инструкция1_фст" xfId="297"/>
    <cellStyle name="_Приложение-МТС--2-1" xfId="298"/>
    <cellStyle name="_Приложение-МТС--2-1_Новая инструкция1_фст" xfId="299"/>
    <cellStyle name="_Расчет RAB_22072008" xfId="300"/>
    <cellStyle name="_Расчет RAB_22072008 2" xfId="301"/>
    <cellStyle name="_Расчет RAB_22072008 2_OREP.KU.2011.MONTHLY.02(v0.1)" xfId="302"/>
    <cellStyle name="_Расчет RAB_22072008 2_OREP.KU.2011.MONTHLY.02(v0.4)" xfId="303"/>
    <cellStyle name="_Расчет RAB_22072008 2_OREP.KU.2011.MONTHLY.11(v1.4)" xfId="304"/>
    <cellStyle name="_Расчет RAB_22072008 2_UPDATE.OREP.KU.2011.MONTHLY.02.TO.1.2" xfId="305"/>
    <cellStyle name="_Расчет RAB_22072008_46EE.2011(v1.0)" xfId="306"/>
    <cellStyle name="_Расчет RAB_22072008_46EE.2011(v1.0)_46TE.2011(v1.0)" xfId="307"/>
    <cellStyle name="_Расчет RAB_22072008_46EE.2011(v1.0)_INDEX.STATION.2012(v1.0)_" xfId="308"/>
    <cellStyle name="_Расчет RAB_22072008_46EE.2011(v1.0)_INDEX.STATION.2012(v2.0)" xfId="309"/>
    <cellStyle name="_Расчет RAB_22072008_46EE.2011(v1.0)_INDEX.STATION.2012(v2.1)" xfId="310"/>
    <cellStyle name="_Расчет RAB_22072008_46EE.2011(v1.0)_TEPLO.PREDEL.2012.M(v1.1)_test" xfId="311"/>
    <cellStyle name="_Расчет RAB_22072008_46EE.2011(v1.2)" xfId="312"/>
    <cellStyle name="_Расчет RAB_22072008_46EP.2012(v0.1)" xfId="313"/>
    <cellStyle name="_Расчет RAB_22072008_46TE.2011(v1.0)" xfId="314"/>
    <cellStyle name="_Расчет RAB_22072008_ARMRAZR" xfId="315"/>
    <cellStyle name="_Расчет RAB_22072008_BALANCE.WARM.2010.FACT(v1.0)" xfId="316"/>
    <cellStyle name="_Расчет RAB_22072008_BALANCE.WARM.2010.PLAN" xfId="317"/>
    <cellStyle name="_Расчет RAB_22072008_BALANCE.WARM.2011YEAR(v0.7)" xfId="318"/>
    <cellStyle name="_Расчет RAB_22072008_BALANCE.WARM.2011YEAR.NEW.UPDATE.SCHEME" xfId="319"/>
    <cellStyle name="_Расчет RAB_22072008_EE.2REK.P2011.4.78(v0.3)" xfId="320"/>
    <cellStyle name="_Расчет RAB_22072008_FORM910.2012(v1.1)" xfId="321"/>
    <cellStyle name="_Расчет RAB_22072008_INVEST.EE.PLAN.4.78(v0.1)" xfId="322"/>
    <cellStyle name="_Расчет RAB_22072008_INVEST.EE.PLAN.4.78(v0.3)" xfId="323"/>
    <cellStyle name="_Расчет RAB_22072008_INVEST.EE.PLAN.4.78(v1.0)" xfId="324"/>
    <cellStyle name="_Расчет RAB_22072008_INVEST.PLAN.4.78(v0.1)" xfId="325"/>
    <cellStyle name="_Расчет RAB_22072008_INVEST.WARM.PLAN.4.78(v0.1)" xfId="326"/>
    <cellStyle name="_Расчет RAB_22072008_INVEST_WARM_PLAN" xfId="327"/>
    <cellStyle name="_Расчет RAB_22072008_NADB.JNVLS.APTEKA.2011(v1.3.3)" xfId="328"/>
    <cellStyle name="_Расчет RAB_22072008_NADB.JNVLS.APTEKA.2011(v1.3.3)_46TE.2011(v1.0)" xfId="329"/>
    <cellStyle name="_Расчет RAB_22072008_NADB.JNVLS.APTEKA.2011(v1.3.3)_INDEX.STATION.2012(v1.0)_" xfId="330"/>
    <cellStyle name="_Расчет RAB_22072008_NADB.JNVLS.APTEKA.2011(v1.3.3)_INDEX.STATION.2012(v2.0)" xfId="331"/>
    <cellStyle name="_Расчет RAB_22072008_NADB.JNVLS.APTEKA.2011(v1.3.3)_INDEX.STATION.2012(v2.1)" xfId="332"/>
    <cellStyle name="_Расчет RAB_22072008_NADB.JNVLS.APTEKA.2011(v1.3.3)_TEPLO.PREDEL.2012.M(v1.1)_test" xfId="333"/>
    <cellStyle name="_Расчет RAB_22072008_NADB.JNVLS.APTEKA.2011(v1.3.4)" xfId="334"/>
    <cellStyle name="_Расчет RAB_22072008_NADB.JNVLS.APTEKA.2011(v1.3.4)_46TE.2011(v1.0)" xfId="335"/>
    <cellStyle name="_Расчет RAB_22072008_NADB.JNVLS.APTEKA.2011(v1.3.4)_INDEX.STATION.2012(v1.0)_" xfId="336"/>
    <cellStyle name="_Расчет RAB_22072008_NADB.JNVLS.APTEKA.2011(v1.3.4)_INDEX.STATION.2012(v2.0)" xfId="337"/>
    <cellStyle name="_Расчет RAB_22072008_NADB.JNVLS.APTEKA.2011(v1.3.4)_INDEX.STATION.2012(v2.1)" xfId="338"/>
    <cellStyle name="_Расчет RAB_22072008_NADB.JNVLS.APTEKA.2011(v1.3.4)_TEPLO.PREDEL.2012.M(v1.1)_test" xfId="339"/>
    <cellStyle name="_Расчет RAB_22072008_PASSPORT.TEPLO.PROIZV(v2.1)" xfId="340"/>
    <cellStyle name="_Расчет RAB_22072008_PR.PROG.WARM.NOTCOMBI.2012.2.16_v1.4(04.04.11) " xfId="341"/>
    <cellStyle name="_Расчет RAB_22072008_PREDEL.JKH.UTV.2011(v1.0.1)" xfId="342"/>
    <cellStyle name="_Расчет RAB_22072008_PREDEL.JKH.UTV.2011(v1.0.1)_46TE.2011(v1.0)" xfId="343"/>
    <cellStyle name="_Расчет RAB_22072008_PREDEL.JKH.UTV.2011(v1.0.1)_INDEX.STATION.2012(v1.0)_" xfId="344"/>
    <cellStyle name="_Расчет RAB_22072008_PREDEL.JKH.UTV.2011(v1.0.1)_INDEX.STATION.2012(v2.0)" xfId="345"/>
    <cellStyle name="_Расчет RAB_22072008_PREDEL.JKH.UTV.2011(v1.0.1)_INDEX.STATION.2012(v2.1)" xfId="346"/>
    <cellStyle name="_Расчет RAB_22072008_PREDEL.JKH.UTV.2011(v1.0.1)_TEPLO.PREDEL.2012.M(v1.1)_test" xfId="347"/>
    <cellStyle name="_Расчет RAB_22072008_PREDEL.JKH.UTV.2011(v1.1)" xfId="348"/>
    <cellStyle name="_Расчет RAB_22072008_REP.BLR.2012(v1.0)" xfId="349"/>
    <cellStyle name="_Расчет RAB_22072008_TEPLO.PREDEL.2012.M(v1.1)" xfId="350"/>
    <cellStyle name="_Расчет RAB_22072008_TEST.TEMPLATE" xfId="351"/>
    <cellStyle name="_Расчет RAB_22072008_UPDATE.46EE.2011.TO.1.1" xfId="352"/>
    <cellStyle name="_Расчет RAB_22072008_UPDATE.46TE.2011.TO.1.1" xfId="353"/>
    <cellStyle name="_Расчет RAB_22072008_UPDATE.46TE.2011.TO.1.2" xfId="354"/>
    <cellStyle name="_Расчет RAB_22072008_UPDATE.BALANCE.WARM.2011YEAR.TO.1.1" xfId="355"/>
    <cellStyle name="_Расчет RAB_22072008_UPDATE.BALANCE.WARM.2011YEAR.TO.1.1_46TE.2011(v1.0)" xfId="356"/>
    <cellStyle name="_Расчет RAB_22072008_UPDATE.BALANCE.WARM.2011YEAR.TO.1.1_INDEX.STATION.2012(v1.0)_" xfId="357"/>
    <cellStyle name="_Расчет RAB_22072008_UPDATE.BALANCE.WARM.2011YEAR.TO.1.1_INDEX.STATION.2012(v2.0)" xfId="358"/>
    <cellStyle name="_Расчет RAB_22072008_UPDATE.BALANCE.WARM.2011YEAR.TO.1.1_INDEX.STATION.2012(v2.1)" xfId="359"/>
    <cellStyle name="_Расчет RAB_22072008_UPDATE.BALANCE.WARM.2011YEAR.TO.1.1_OREP.KU.2011.MONTHLY.02(v1.1)" xfId="360"/>
    <cellStyle name="_Расчет RAB_22072008_UPDATE.BALANCE.WARM.2011YEAR.TO.1.1_TEPLO.PREDEL.2012.M(v1.1)_test" xfId="361"/>
    <cellStyle name="_Расчет RAB_22072008_UPDATE.NADB.JNVLS.APTEKA.2011.TO.1.3.4" xfId="362"/>
    <cellStyle name="_Расчет RAB_22072008_Книга2_PR.PROG.WARM.NOTCOMBI.2012.2.16_v1.4(04.04.11) " xfId="363"/>
    <cellStyle name="_Расчет RAB_Лен и МОЭСК_с 2010 года_14.04.2009_со сглаж_version 3.0_без ФСК" xfId="364"/>
    <cellStyle name="_Расчет RAB_Лен и МОЭСК_с 2010 года_14.04.2009_со сглаж_version 3.0_без ФСК 2" xfId="365"/>
    <cellStyle name="_Расчет RAB_Лен и МОЭСК_с 2010 года_14.04.2009_со сглаж_version 3.0_без ФСК 2_OREP.KU.2011.MONTHLY.02(v0.1)" xfId="366"/>
    <cellStyle name="_Расчет RAB_Лен и МОЭСК_с 2010 года_14.04.2009_со сглаж_version 3.0_без ФСК 2_OREP.KU.2011.MONTHLY.02(v0.4)" xfId="367"/>
    <cellStyle name="_Расчет RAB_Лен и МОЭСК_с 2010 года_14.04.2009_со сглаж_version 3.0_без ФСК 2_OREP.KU.2011.MONTHLY.11(v1.4)" xfId="368"/>
    <cellStyle name="_Расчет RAB_Лен и МОЭСК_с 2010 года_14.04.2009_со сглаж_version 3.0_без ФСК 2_UPDATE.OREP.KU.2011.MONTHLY.02.TO.1.2" xfId="369"/>
    <cellStyle name="_Расчет RAB_Лен и МОЭСК_с 2010 года_14.04.2009_со сглаж_version 3.0_без ФСК_46EE.2011(v1.0)" xfId="370"/>
    <cellStyle name="_Расчет RAB_Лен и МОЭСК_с 2010 года_14.04.2009_со сглаж_version 3.0_без ФСК_46EE.2011(v1.0)_46TE.2011(v1.0)" xfId="371"/>
    <cellStyle name="_Расчет RAB_Лен и МОЭСК_с 2010 года_14.04.2009_со сглаж_version 3.0_без ФСК_46EE.2011(v1.0)_INDEX.STATION.2012(v1.0)_" xfId="372"/>
    <cellStyle name="_Расчет RAB_Лен и МОЭСК_с 2010 года_14.04.2009_со сглаж_version 3.0_без ФСК_46EE.2011(v1.0)_INDEX.STATION.2012(v2.0)" xfId="373"/>
    <cellStyle name="_Расчет RAB_Лен и МОЭСК_с 2010 года_14.04.2009_со сглаж_version 3.0_без ФСК_46EE.2011(v1.0)_INDEX.STATION.2012(v2.1)" xfId="374"/>
    <cellStyle name="_Расчет RAB_Лен и МОЭСК_с 2010 года_14.04.2009_со сглаж_version 3.0_без ФСК_46EE.2011(v1.0)_TEPLO.PREDEL.2012.M(v1.1)_test" xfId="375"/>
    <cellStyle name="_Расчет RAB_Лен и МОЭСК_с 2010 года_14.04.2009_со сглаж_version 3.0_без ФСК_46EE.2011(v1.2)" xfId="376"/>
    <cellStyle name="_Расчет RAB_Лен и МОЭСК_с 2010 года_14.04.2009_со сглаж_version 3.0_без ФСК_46EP.2012(v0.1)" xfId="377"/>
    <cellStyle name="_Расчет RAB_Лен и МОЭСК_с 2010 года_14.04.2009_со сглаж_version 3.0_без ФСК_46TE.2011(v1.0)" xfId="378"/>
    <cellStyle name="_Расчет RAB_Лен и МОЭСК_с 2010 года_14.04.2009_со сглаж_version 3.0_без ФСК_ARMRAZR" xfId="379"/>
    <cellStyle name="_Расчет RAB_Лен и МОЭСК_с 2010 года_14.04.2009_со сглаж_version 3.0_без ФСК_BALANCE.WARM.2010.FACT(v1.0)" xfId="380"/>
    <cellStyle name="_Расчет RAB_Лен и МОЭСК_с 2010 года_14.04.2009_со сглаж_version 3.0_без ФСК_BALANCE.WARM.2010.PLAN" xfId="381"/>
    <cellStyle name="_Расчет RAB_Лен и МОЭСК_с 2010 года_14.04.2009_со сглаж_version 3.0_без ФСК_BALANCE.WARM.2011YEAR(v0.7)" xfId="382"/>
    <cellStyle name="_Расчет RAB_Лен и МОЭСК_с 2010 года_14.04.2009_со сглаж_version 3.0_без ФСК_BALANCE.WARM.2011YEAR.NEW.UPDATE.SCHEME" xfId="383"/>
    <cellStyle name="_Расчет RAB_Лен и МОЭСК_с 2010 года_14.04.2009_со сглаж_version 3.0_без ФСК_EE.2REK.P2011.4.78(v0.3)" xfId="384"/>
    <cellStyle name="_Расчет RAB_Лен и МОЭСК_с 2010 года_14.04.2009_со сглаж_version 3.0_без ФСК_FORM910.2012(v1.1)" xfId="385"/>
    <cellStyle name="_Расчет RAB_Лен и МОЭСК_с 2010 года_14.04.2009_со сглаж_version 3.0_без ФСК_INVEST.EE.PLAN.4.78(v0.1)" xfId="386"/>
    <cellStyle name="_Расчет RAB_Лен и МОЭСК_с 2010 года_14.04.2009_со сглаж_version 3.0_без ФСК_INVEST.EE.PLAN.4.78(v0.3)" xfId="387"/>
    <cellStyle name="_Расчет RAB_Лен и МОЭСК_с 2010 года_14.04.2009_со сглаж_version 3.0_без ФСК_INVEST.EE.PLAN.4.78(v1.0)" xfId="388"/>
    <cellStyle name="_Расчет RAB_Лен и МОЭСК_с 2010 года_14.04.2009_со сглаж_version 3.0_без ФСК_INVEST.PLAN.4.78(v0.1)" xfId="389"/>
    <cellStyle name="_Расчет RAB_Лен и МОЭСК_с 2010 года_14.04.2009_со сглаж_version 3.0_без ФСК_INVEST.WARM.PLAN.4.78(v0.1)" xfId="390"/>
    <cellStyle name="_Расчет RAB_Лен и МОЭСК_с 2010 года_14.04.2009_со сглаж_version 3.0_без ФСК_INVEST_WARM_PLAN" xfId="391"/>
    <cellStyle name="_Расчет RAB_Лен и МОЭСК_с 2010 года_14.04.2009_со сглаж_version 3.0_без ФСК_NADB.JNVLS.APTEKA.2011(v1.3.3)" xfId="392"/>
    <cellStyle name="_Расчет RAB_Лен и МОЭСК_с 2010 года_14.04.2009_со сглаж_version 3.0_без ФСК_NADB.JNVLS.APTEKA.2011(v1.3.3)_46TE.2011(v1.0)" xfId="393"/>
    <cellStyle name="_Расчет RAB_Лен и МОЭСК_с 2010 года_14.04.2009_со сглаж_version 3.0_без ФСК_NADB.JNVLS.APTEKA.2011(v1.3.3)_INDEX.STATION.2012(v1.0)_" xfId="394"/>
    <cellStyle name="_Расчет RAB_Лен и МОЭСК_с 2010 года_14.04.2009_со сглаж_version 3.0_без ФСК_NADB.JNVLS.APTEKA.2011(v1.3.3)_INDEX.STATION.2012(v2.0)" xfId="395"/>
    <cellStyle name="_Расчет RAB_Лен и МОЭСК_с 2010 года_14.04.2009_со сглаж_version 3.0_без ФСК_NADB.JNVLS.APTEKA.2011(v1.3.3)_INDEX.STATION.2012(v2.1)" xfId="396"/>
    <cellStyle name="_Расчет RAB_Лен и МОЭСК_с 2010 года_14.04.2009_со сглаж_version 3.0_без ФСК_NADB.JNVLS.APTEKA.2011(v1.3.3)_TEPLO.PREDEL.2012.M(v1.1)_test" xfId="397"/>
    <cellStyle name="_Расчет RAB_Лен и МОЭСК_с 2010 года_14.04.2009_со сглаж_version 3.0_без ФСК_NADB.JNVLS.APTEKA.2011(v1.3.4)" xfId="398"/>
    <cellStyle name="_Расчет RAB_Лен и МОЭСК_с 2010 года_14.04.2009_со сглаж_version 3.0_без ФСК_NADB.JNVLS.APTEKA.2011(v1.3.4)_46TE.2011(v1.0)" xfId="399"/>
    <cellStyle name="_Расчет RAB_Лен и МОЭСК_с 2010 года_14.04.2009_со сглаж_version 3.0_без ФСК_NADB.JNVLS.APTEKA.2011(v1.3.4)_INDEX.STATION.2012(v1.0)_" xfId="400"/>
    <cellStyle name="_Расчет RAB_Лен и МОЭСК_с 2010 года_14.04.2009_со сглаж_version 3.0_без ФСК_NADB.JNVLS.APTEKA.2011(v1.3.4)_INDEX.STATION.2012(v2.0)" xfId="401"/>
    <cellStyle name="_Расчет RAB_Лен и МОЭСК_с 2010 года_14.04.2009_со сглаж_version 3.0_без ФСК_NADB.JNVLS.APTEKA.2011(v1.3.4)_INDEX.STATION.2012(v2.1)" xfId="402"/>
    <cellStyle name="_Расчет RAB_Лен и МОЭСК_с 2010 года_14.04.2009_со сглаж_version 3.0_без ФСК_NADB.JNVLS.APTEKA.2011(v1.3.4)_TEPLO.PREDEL.2012.M(v1.1)_test" xfId="403"/>
    <cellStyle name="_Расчет RAB_Лен и МОЭСК_с 2010 года_14.04.2009_со сглаж_version 3.0_без ФСК_PASSPORT.TEPLO.PROIZV(v2.1)" xfId="404"/>
    <cellStyle name="_Расчет RAB_Лен и МОЭСК_с 2010 года_14.04.2009_со сглаж_version 3.0_без ФСК_PR.PROG.WARM.NOTCOMBI.2012.2.16_v1.4(04.04.11) " xfId="405"/>
    <cellStyle name="_Расчет RAB_Лен и МОЭСК_с 2010 года_14.04.2009_со сглаж_version 3.0_без ФСК_PREDEL.JKH.UTV.2011(v1.0.1)" xfId="406"/>
    <cellStyle name="_Расчет RAB_Лен и МОЭСК_с 2010 года_14.04.2009_со сглаж_version 3.0_без ФСК_PREDEL.JKH.UTV.2011(v1.0.1)_46TE.2011(v1.0)" xfId="407"/>
    <cellStyle name="_Расчет RAB_Лен и МОЭСК_с 2010 года_14.04.2009_со сглаж_version 3.0_без ФСК_PREDEL.JKH.UTV.2011(v1.0.1)_INDEX.STATION.2012(v1.0)_" xfId="408"/>
    <cellStyle name="_Расчет RAB_Лен и МОЭСК_с 2010 года_14.04.2009_со сглаж_version 3.0_без ФСК_PREDEL.JKH.UTV.2011(v1.0.1)_INDEX.STATION.2012(v2.0)" xfId="409"/>
    <cellStyle name="_Расчет RAB_Лен и МОЭСК_с 2010 года_14.04.2009_со сглаж_version 3.0_без ФСК_PREDEL.JKH.UTV.2011(v1.0.1)_INDEX.STATION.2012(v2.1)" xfId="410"/>
    <cellStyle name="_Расчет RAB_Лен и МОЭСК_с 2010 года_14.04.2009_со сглаж_version 3.0_без ФСК_PREDEL.JKH.UTV.2011(v1.0.1)_TEPLO.PREDEL.2012.M(v1.1)_test" xfId="411"/>
    <cellStyle name="_Расчет RAB_Лен и МОЭСК_с 2010 года_14.04.2009_со сглаж_version 3.0_без ФСК_PREDEL.JKH.UTV.2011(v1.1)" xfId="412"/>
    <cellStyle name="_Расчет RAB_Лен и МОЭСК_с 2010 года_14.04.2009_со сглаж_version 3.0_без ФСК_REP.BLR.2012(v1.0)" xfId="413"/>
    <cellStyle name="_Расчет RAB_Лен и МОЭСК_с 2010 года_14.04.2009_со сглаж_version 3.0_без ФСК_TEPLO.PREDEL.2012.M(v1.1)" xfId="414"/>
    <cellStyle name="_Расчет RAB_Лен и МОЭСК_с 2010 года_14.04.2009_со сглаж_version 3.0_без ФСК_TEST.TEMPLATE" xfId="415"/>
    <cellStyle name="_Расчет RAB_Лен и МОЭСК_с 2010 года_14.04.2009_со сглаж_version 3.0_без ФСК_UPDATE.46EE.2011.TO.1.1" xfId="416"/>
    <cellStyle name="_Расчет RAB_Лен и МОЭСК_с 2010 года_14.04.2009_со сглаж_version 3.0_без ФСК_UPDATE.46TE.2011.TO.1.1" xfId="417"/>
    <cellStyle name="_Расчет RAB_Лен и МОЭСК_с 2010 года_14.04.2009_со сглаж_version 3.0_без ФСК_UPDATE.46TE.2011.TO.1.2" xfId="418"/>
    <cellStyle name="_Расчет RAB_Лен и МОЭСК_с 2010 года_14.04.2009_со сглаж_version 3.0_без ФСК_UPDATE.BALANCE.WARM.2011YEAR.TO.1.1" xfId="419"/>
    <cellStyle name="_Расчет RAB_Лен и МОЭСК_с 2010 года_14.04.2009_со сглаж_version 3.0_без ФСК_UPDATE.BALANCE.WARM.2011YEAR.TO.1.1_46TE.2011(v1.0)" xfId="420"/>
    <cellStyle name="_Расчет RAB_Лен и МОЭСК_с 2010 года_14.04.2009_со сглаж_version 3.0_без ФСК_UPDATE.BALANCE.WARM.2011YEAR.TO.1.1_INDEX.STATION.2012(v1.0)_" xfId="421"/>
    <cellStyle name="_Расчет RAB_Лен и МОЭСК_с 2010 года_14.04.2009_со сглаж_version 3.0_без ФСК_UPDATE.BALANCE.WARM.2011YEAR.TO.1.1_INDEX.STATION.2012(v2.0)" xfId="422"/>
    <cellStyle name="_Расчет RAB_Лен и МОЭСК_с 2010 года_14.04.2009_со сглаж_version 3.0_без ФСК_UPDATE.BALANCE.WARM.2011YEAR.TO.1.1_INDEX.STATION.2012(v2.1)" xfId="423"/>
    <cellStyle name="_Расчет RAB_Лен и МОЭСК_с 2010 года_14.04.2009_со сглаж_version 3.0_без ФСК_UPDATE.BALANCE.WARM.2011YEAR.TO.1.1_OREP.KU.2011.MONTHLY.02(v1.1)" xfId="424"/>
    <cellStyle name="_Расчет RAB_Лен и МОЭСК_с 2010 года_14.04.2009_со сглаж_version 3.0_без ФСК_UPDATE.BALANCE.WARM.2011YEAR.TO.1.1_TEPLO.PREDEL.2012.M(v1.1)_test" xfId="425"/>
    <cellStyle name="_Расчет RAB_Лен и МОЭСК_с 2010 года_14.04.2009_со сглаж_version 3.0_без ФСК_UPDATE.NADB.JNVLS.APTEKA.2011.TO.1.3.4" xfId="426"/>
    <cellStyle name="_Расчет RAB_Лен и МОЭСК_с 2010 года_14.04.2009_со сглаж_version 3.0_без ФСК_Книга2_PR.PROG.WARM.NOTCOMBI.2012.2.16_v1.4(04.04.11) " xfId="427"/>
    <cellStyle name="_Свод по ИПР (2)" xfId="428"/>
    <cellStyle name="_Свод по ИПР (2)_Новая инструкция1_фст" xfId="429"/>
    <cellStyle name="_Справочник затрат_ЛХ_20.10.05" xfId="430"/>
    <cellStyle name="_таблицы для расчетов28-04-08_2006-2009_прибыль корр_по ИА" xfId="431"/>
    <cellStyle name="_таблицы для расчетов28-04-08_2006-2009_прибыль корр_по ИА_Новая инструкция1_фст" xfId="432"/>
    <cellStyle name="_таблицы для расчетов28-04-08_2006-2009с ИА" xfId="433"/>
    <cellStyle name="_таблицы для расчетов28-04-08_2006-2009с ИА_Новая инструкция1_фст" xfId="434"/>
    <cellStyle name="_Форма 6  РТК.xls(отчет по Адр пр. ЛО)" xfId="435"/>
    <cellStyle name="_Форма 6  РТК.xls(отчет по Адр пр. ЛО)_Новая инструкция1_фст" xfId="436"/>
    <cellStyle name="_Формат разбивки по МРСК_РСК" xfId="437"/>
    <cellStyle name="_Формат разбивки по МРСК_РСК_Новая инструкция1_фст" xfId="438"/>
    <cellStyle name="_Формат_для Согласования" xfId="439"/>
    <cellStyle name="_Формат_для Согласования_Новая инструкция1_фст" xfId="440"/>
    <cellStyle name="_ХХХ Прил 2 Формы бюджетных документов 2007" xfId="441"/>
    <cellStyle name="_экон.форм-т ВО 1 с разбивкой" xfId="442"/>
    <cellStyle name="_экон.форм-т ВО 1 с разбивкой_Новая инструкция1_фст" xfId="443"/>
    <cellStyle name="’К‰Э [0.00]" xfId="444"/>
    <cellStyle name="’ћѓћ‚›‰" xfId="445"/>
    <cellStyle name="”€ќђќ‘ћ‚›‰" xfId="446"/>
    <cellStyle name="”€љ‘€ђћ‚ђќќ›‰" xfId="447"/>
    <cellStyle name="”ќђќ‘ћ‚›‰" xfId="448"/>
    <cellStyle name="”љ‘ђћ‚ђќќ›‰" xfId="449"/>
    <cellStyle name="„…ќ…†ќ›‰" xfId="450"/>
    <cellStyle name="‡ђѓћ‹ћ‚ћљ1" xfId="451"/>
    <cellStyle name="‡ђѓћ‹ћ‚ћљ2" xfId="452"/>
    <cellStyle name="€’ћѓћ‚›‰" xfId="453"/>
    <cellStyle name="1Normal" xfId="454"/>
    <cellStyle name="20% - Accent1" xfId="455"/>
    <cellStyle name="20% - Accent1 2" xfId="456"/>
    <cellStyle name="20% - Accent1 3" xfId="457"/>
    <cellStyle name="20% - Accent1_46EE.2011(v1.0)" xfId="458"/>
    <cellStyle name="20% - Accent2" xfId="459"/>
    <cellStyle name="20% - Accent2 2" xfId="460"/>
    <cellStyle name="20% - Accent2 3" xfId="461"/>
    <cellStyle name="20% - Accent2_46EE.2011(v1.0)" xfId="462"/>
    <cellStyle name="20% - Accent3" xfId="463"/>
    <cellStyle name="20% - Accent3 2" xfId="464"/>
    <cellStyle name="20% - Accent3 3" xfId="465"/>
    <cellStyle name="20% - Accent3_46EE.2011(v1.0)" xfId="466"/>
    <cellStyle name="20% - Accent4" xfId="467"/>
    <cellStyle name="20% - Accent4 2" xfId="468"/>
    <cellStyle name="20% - Accent4 3" xfId="469"/>
    <cellStyle name="20% - Accent4_46EE.2011(v1.0)" xfId="470"/>
    <cellStyle name="20% - Accent5" xfId="471"/>
    <cellStyle name="20% - Accent5 2" xfId="472"/>
    <cellStyle name="20% - Accent5 3" xfId="473"/>
    <cellStyle name="20% - Accent5_46EE.2011(v1.0)" xfId="474"/>
    <cellStyle name="20% - Accent6" xfId="475"/>
    <cellStyle name="20% - Accent6 2" xfId="476"/>
    <cellStyle name="20% - Accent6 3" xfId="477"/>
    <cellStyle name="20% - Accent6_46EE.2011(v1.0)" xfId="478"/>
    <cellStyle name="20% - Акцент1 10" xfId="479"/>
    <cellStyle name="20% - Акцент1 2" xfId="480"/>
    <cellStyle name="20% - Акцент1 2 2" xfId="481"/>
    <cellStyle name="20% - Акцент1 2 3" xfId="482"/>
    <cellStyle name="20% - Акцент1 2_46EE.2011(v1.0)" xfId="483"/>
    <cellStyle name="20% - Акцент1 3" xfId="484"/>
    <cellStyle name="20% - Акцент1 3 2" xfId="485"/>
    <cellStyle name="20% - Акцент1 3 3" xfId="486"/>
    <cellStyle name="20% - Акцент1 3_46EE.2011(v1.0)" xfId="487"/>
    <cellStyle name="20% - Акцент1 4" xfId="488"/>
    <cellStyle name="20% - Акцент1 4 2" xfId="489"/>
    <cellStyle name="20% - Акцент1 4 3" xfId="490"/>
    <cellStyle name="20% - Акцент1 4_46EE.2011(v1.0)" xfId="491"/>
    <cellStyle name="20% - Акцент1 5" xfId="492"/>
    <cellStyle name="20% - Акцент1 5 2" xfId="493"/>
    <cellStyle name="20% - Акцент1 5 3" xfId="494"/>
    <cellStyle name="20% - Акцент1 5_46EE.2011(v1.0)" xfId="495"/>
    <cellStyle name="20% - Акцент1 6" xfId="496"/>
    <cellStyle name="20% - Акцент1 6 2" xfId="497"/>
    <cellStyle name="20% - Акцент1 6 3" xfId="498"/>
    <cellStyle name="20% - Акцент1 6_46EE.2011(v1.0)" xfId="499"/>
    <cellStyle name="20% - Акцент1 7" xfId="500"/>
    <cellStyle name="20% - Акцент1 7 2" xfId="501"/>
    <cellStyle name="20% - Акцент1 7 3" xfId="502"/>
    <cellStyle name="20% - Акцент1 7_46EE.2011(v1.0)" xfId="503"/>
    <cellStyle name="20% - Акцент1 8" xfId="504"/>
    <cellStyle name="20% - Акцент1 8 2" xfId="505"/>
    <cellStyle name="20% - Акцент1 8 3" xfId="506"/>
    <cellStyle name="20% - Акцент1 8_46EE.2011(v1.0)" xfId="507"/>
    <cellStyle name="20% - Акцент1 9" xfId="508"/>
    <cellStyle name="20% - Акцент1 9 2" xfId="509"/>
    <cellStyle name="20% - Акцент1 9 3" xfId="510"/>
    <cellStyle name="20% - Акцент1 9_46EE.2011(v1.0)" xfId="511"/>
    <cellStyle name="20% - Акцент2 10" xfId="512"/>
    <cellStyle name="20% - Акцент2 2" xfId="513"/>
    <cellStyle name="20% - Акцент2 2 2" xfId="514"/>
    <cellStyle name="20% - Акцент2 2 3" xfId="515"/>
    <cellStyle name="20% - Акцент2 2_46EE.2011(v1.0)" xfId="516"/>
    <cellStyle name="20% - Акцент2 3" xfId="517"/>
    <cellStyle name="20% - Акцент2 3 2" xfId="518"/>
    <cellStyle name="20% - Акцент2 3 3" xfId="519"/>
    <cellStyle name="20% - Акцент2 3_46EE.2011(v1.0)" xfId="520"/>
    <cellStyle name="20% - Акцент2 4" xfId="521"/>
    <cellStyle name="20% - Акцент2 4 2" xfId="522"/>
    <cellStyle name="20% - Акцент2 4 3" xfId="523"/>
    <cellStyle name="20% - Акцент2 4_46EE.2011(v1.0)" xfId="524"/>
    <cellStyle name="20% - Акцент2 5" xfId="525"/>
    <cellStyle name="20% - Акцент2 5 2" xfId="526"/>
    <cellStyle name="20% - Акцент2 5 3" xfId="527"/>
    <cellStyle name="20% - Акцент2 5_46EE.2011(v1.0)" xfId="528"/>
    <cellStyle name="20% - Акцент2 6" xfId="529"/>
    <cellStyle name="20% - Акцент2 6 2" xfId="530"/>
    <cellStyle name="20% - Акцент2 6 3" xfId="531"/>
    <cellStyle name="20% - Акцент2 6_46EE.2011(v1.0)" xfId="532"/>
    <cellStyle name="20% - Акцент2 7" xfId="533"/>
    <cellStyle name="20% - Акцент2 7 2" xfId="534"/>
    <cellStyle name="20% - Акцент2 7 3" xfId="535"/>
    <cellStyle name="20% - Акцент2 7_46EE.2011(v1.0)" xfId="536"/>
    <cellStyle name="20% - Акцент2 8" xfId="537"/>
    <cellStyle name="20% - Акцент2 8 2" xfId="538"/>
    <cellStyle name="20% - Акцент2 8 3" xfId="539"/>
    <cellStyle name="20% - Акцент2 8_46EE.2011(v1.0)" xfId="540"/>
    <cellStyle name="20% - Акцент2 9" xfId="541"/>
    <cellStyle name="20% - Акцент2 9 2" xfId="542"/>
    <cellStyle name="20% - Акцент2 9 3" xfId="543"/>
    <cellStyle name="20% - Акцент2 9_46EE.2011(v1.0)" xfId="544"/>
    <cellStyle name="20% - Акцент3 10" xfId="545"/>
    <cellStyle name="20% - Акцент3 2" xfId="546"/>
    <cellStyle name="20% - Акцент3 2 2" xfId="547"/>
    <cellStyle name="20% - Акцент3 2 3" xfId="548"/>
    <cellStyle name="20% - Акцент3 2_46EE.2011(v1.0)" xfId="549"/>
    <cellStyle name="20% - Акцент3 3" xfId="550"/>
    <cellStyle name="20% - Акцент3 3 2" xfId="551"/>
    <cellStyle name="20% - Акцент3 3 3" xfId="552"/>
    <cellStyle name="20% - Акцент3 3_46EE.2011(v1.0)" xfId="553"/>
    <cellStyle name="20% - Акцент3 4" xfId="554"/>
    <cellStyle name="20% - Акцент3 4 2" xfId="555"/>
    <cellStyle name="20% - Акцент3 4 3" xfId="556"/>
    <cellStyle name="20% - Акцент3 4_46EE.2011(v1.0)" xfId="557"/>
    <cellStyle name="20% - Акцент3 5" xfId="558"/>
    <cellStyle name="20% - Акцент3 5 2" xfId="559"/>
    <cellStyle name="20% - Акцент3 5 3" xfId="560"/>
    <cellStyle name="20% - Акцент3 5_46EE.2011(v1.0)" xfId="561"/>
    <cellStyle name="20% - Акцент3 6" xfId="562"/>
    <cellStyle name="20% - Акцент3 6 2" xfId="563"/>
    <cellStyle name="20% - Акцент3 6 3" xfId="564"/>
    <cellStyle name="20% - Акцент3 6_46EE.2011(v1.0)" xfId="565"/>
    <cellStyle name="20% - Акцент3 7" xfId="566"/>
    <cellStyle name="20% - Акцент3 7 2" xfId="567"/>
    <cellStyle name="20% - Акцент3 7 3" xfId="568"/>
    <cellStyle name="20% - Акцент3 7_46EE.2011(v1.0)" xfId="569"/>
    <cellStyle name="20% - Акцент3 8" xfId="570"/>
    <cellStyle name="20% - Акцент3 8 2" xfId="571"/>
    <cellStyle name="20% - Акцент3 8 3" xfId="572"/>
    <cellStyle name="20% - Акцент3 8_46EE.2011(v1.0)" xfId="573"/>
    <cellStyle name="20% - Акцент3 9" xfId="574"/>
    <cellStyle name="20% - Акцент3 9 2" xfId="575"/>
    <cellStyle name="20% - Акцент3 9 3" xfId="576"/>
    <cellStyle name="20% - Акцент3 9_46EE.2011(v1.0)" xfId="577"/>
    <cellStyle name="20% - Акцент4 10" xfId="578"/>
    <cellStyle name="20% - Акцент4 2" xfId="579"/>
    <cellStyle name="20% - Акцент4 2 2" xfId="580"/>
    <cellStyle name="20% - Акцент4 2 3" xfId="581"/>
    <cellStyle name="20% - Акцент4 2_46EE.2011(v1.0)" xfId="582"/>
    <cellStyle name="20% - Акцент4 3" xfId="583"/>
    <cellStyle name="20% - Акцент4 3 2" xfId="584"/>
    <cellStyle name="20% - Акцент4 3 3" xfId="585"/>
    <cellStyle name="20% - Акцент4 3_46EE.2011(v1.0)" xfId="586"/>
    <cellStyle name="20% - Акцент4 4" xfId="587"/>
    <cellStyle name="20% - Акцент4 4 2" xfId="588"/>
    <cellStyle name="20% - Акцент4 4 3" xfId="589"/>
    <cellStyle name="20% - Акцент4 4_46EE.2011(v1.0)" xfId="590"/>
    <cellStyle name="20% - Акцент4 5" xfId="591"/>
    <cellStyle name="20% - Акцент4 5 2" xfId="592"/>
    <cellStyle name="20% - Акцент4 5 3" xfId="593"/>
    <cellStyle name="20% - Акцент4 5_46EE.2011(v1.0)" xfId="594"/>
    <cellStyle name="20% - Акцент4 6" xfId="595"/>
    <cellStyle name="20% - Акцент4 6 2" xfId="596"/>
    <cellStyle name="20% - Акцент4 6 3" xfId="597"/>
    <cellStyle name="20% - Акцент4 6_46EE.2011(v1.0)" xfId="598"/>
    <cellStyle name="20% - Акцент4 7" xfId="599"/>
    <cellStyle name="20% - Акцент4 7 2" xfId="600"/>
    <cellStyle name="20% - Акцент4 7 3" xfId="601"/>
    <cellStyle name="20% - Акцент4 7_46EE.2011(v1.0)" xfId="602"/>
    <cellStyle name="20% - Акцент4 8" xfId="603"/>
    <cellStyle name="20% - Акцент4 8 2" xfId="604"/>
    <cellStyle name="20% - Акцент4 8 3" xfId="605"/>
    <cellStyle name="20% - Акцент4 8_46EE.2011(v1.0)" xfId="606"/>
    <cellStyle name="20% - Акцент4 9" xfId="607"/>
    <cellStyle name="20% - Акцент4 9 2" xfId="608"/>
    <cellStyle name="20% - Акцент4 9 3" xfId="609"/>
    <cellStyle name="20% - Акцент4 9_46EE.2011(v1.0)" xfId="610"/>
    <cellStyle name="20% - Акцент5 10" xfId="611"/>
    <cellStyle name="20% - Акцент5 2" xfId="612"/>
    <cellStyle name="20% - Акцент5 2 2" xfId="613"/>
    <cellStyle name="20% - Акцент5 2 3" xfId="614"/>
    <cellStyle name="20% - Акцент5 2_46EE.2011(v1.0)" xfId="615"/>
    <cellStyle name="20% - Акцент5 3" xfId="616"/>
    <cellStyle name="20% - Акцент5 3 2" xfId="617"/>
    <cellStyle name="20% - Акцент5 3 3" xfId="618"/>
    <cellStyle name="20% - Акцент5 3_46EE.2011(v1.0)" xfId="619"/>
    <cellStyle name="20% - Акцент5 4" xfId="620"/>
    <cellStyle name="20% - Акцент5 4 2" xfId="621"/>
    <cellStyle name="20% - Акцент5 4 3" xfId="622"/>
    <cellStyle name="20% - Акцент5 4_46EE.2011(v1.0)" xfId="623"/>
    <cellStyle name="20% - Акцент5 5" xfId="624"/>
    <cellStyle name="20% - Акцент5 5 2" xfId="625"/>
    <cellStyle name="20% - Акцент5 5 3" xfId="626"/>
    <cellStyle name="20% - Акцент5 5_46EE.2011(v1.0)" xfId="627"/>
    <cellStyle name="20% - Акцент5 6" xfId="628"/>
    <cellStyle name="20% - Акцент5 6 2" xfId="629"/>
    <cellStyle name="20% - Акцент5 6 3" xfId="630"/>
    <cellStyle name="20% - Акцент5 6_46EE.2011(v1.0)" xfId="631"/>
    <cellStyle name="20% - Акцент5 7" xfId="632"/>
    <cellStyle name="20% - Акцент5 7 2" xfId="633"/>
    <cellStyle name="20% - Акцент5 7 3" xfId="634"/>
    <cellStyle name="20% - Акцент5 7_46EE.2011(v1.0)" xfId="635"/>
    <cellStyle name="20% - Акцент5 8" xfId="636"/>
    <cellStyle name="20% - Акцент5 8 2" xfId="637"/>
    <cellStyle name="20% - Акцент5 8 3" xfId="638"/>
    <cellStyle name="20% - Акцент5 8_46EE.2011(v1.0)" xfId="639"/>
    <cellStyle name="20% - Акцент5 9" xfId="640"/>
    <cellStyle name="20% - Акцент5 9 2" xfId="641"/>
    <cellStyle name="20% - Акцент5 9 3" xfId="642"/>
    <cellStyle name="20% - Акцент5 9_46EE.2011(v1.0)" xfId="643"/>
    <cellStyle name="20% - Акцент6 10" xfId="644"/>
    <cellStyle name="20% - Акцент6 2" xfId="645"/>
    <cellStyle name="20% - Акцент6 2 2" xfId="646"/>
    <cellStyle name="20% - Акцент6 2 3" xfId="647"/>
    <cellStyle name="20% - Акцент6 2_46EE.2011(v1.0)" xfId="648"/>
    <cellStyle name="20% - Акцент6 3" xfId="649"/>
    <cellStyle name="20% - Акцент6 3 2" xfId="650"/>
    <cellStyle name="20% - Акцент6 3 3" xfId="651"/>
    <cellStyle name="20% - Акцент6 3_46EE.2011(v1.0)" xfId="652"/>
    <cellStyle name="20% - Акцент6 4" xfId="653"/>
    <cellStyle name="20% - Акцент6 4 2" xfId="654"/>
    <cellStyle name="20% - Акцент6 4 3" xfId="655"/>
    <cellStyle name="20% - Акцент6 4_46EE.2011(v1.0)" xfId="656"/>
    <cellStyle name="20% - Акцент6 5" xfId="657"/>
    <cellStyle name="20% - Акцент6 5 2" xfId="658"/>
    <cellStyle name="20% - Акцент6 5 3" xfId="659"/>
    <cellStyle name="20% - Акцент6 5_46EE.2011(v1.0)" xfId="660"/>
    <cellStyle name="20% - Акцент6 6" xfId="661"/>
    <cellStyle name="20% - Акцент6 6 2" xfId="662"/>
    <cellStyle name="20% - Акцент6 6 3" xfId="663"/>
    <cellStyle name="20% - Акцент6 6_46EE.2011(v1.0)" xfId="664"/>
    <cellStyle name="20% - Акцент6 7" xfId="665"/>
    <cellStyle name="20% - Акцент6 7 2" xfId="666"/>
    <cellStyle name="20% - Акцент6 7 3" xfId="667"/>
    <cellStyle name="20% - Акцент6 7_46EE.2011(v1.0)" xfId="668"/>
    <cellStyle name="20% - Акцент6 8" xfId="669"/>
    <cellStyle name="20% - Акцент6 8 2" xfId="670"/>
    <cellStyle name="20% - Акцент6 8 3" xfId="671"/>
    <cellStyle name="20% - Акцент6 8_46EE.2011(v1.0)" xfId="672"/>
    <cellStyle name="20% - Акцент6 9" xfId="673"/>
    <cellStyle name="20% - Акцент6 9 2" xfId="674"/>
    <cellStyle name="20% - Акцент6 9 3" xfId="675"/>
    <cellStyle name="20% - Акцент6 9_46EE.2011(v1.0)" xfId="676"/>
    <cellStyle name="40% - Accent1" xfId="677"/>
    <cellStyle name="40% - Accent1 2" xfId="678"/>
    <cellStyle name="40% - Accent1 3" xfId="679"/>
    <cellStyle name="40% - Accent1_46EE.2011(v1.0)" xfId="680"/>
    <cellStyle name="40% - Accent2" xfId="681"/>
    <cellStyle name="40% - Accent2 2" xfId="682"/>
    <cellStyle name="40% - Accent2 3" xfId="683"/>
    <cellStyle name="40% - Accent2_46EE.2011(v1.0)" xfId="684"/>
    <cellStyle name="40% - Accent3" xfId="685"/>
    <cellStyle name="40% - Accent3 2" xfId="686"/>
    <cellStyle name="40% - Accent3 3" xfId="687"/>
    <cellStyle name="40% - Accent3_46EE.2011(v1.0)" xfId="688"/>
    <cellStyle name="40% - Accent4" xfId="689"/>
    <cellStyle name="40% - Accent4 2" xfId="690"/>
    <cellStyle name="40% - Accent4 3" xfId="691"/>
    <cellStyle name="40% - Accent4_46EE.2011(v1.0)" xfId="692"/>
    <cellStyle name="40% - Accent5" xfId="693"/>
    <cellStyle name="40% - Accent5 2" xfId="694"/>
    <cellStyle name="40% - Accent5 3" xfId="695"/>
    <cellStyle name="40% - Accent5_46EE.2011(v1.0)" xfId="696"/>
    <cellStyle name="40% - Accent6" xfId="697"/>
    <cellStyle name="40% - Accent6 2" xfId="698"/>
    <cellStyle name="40% - Accent6 3" xfId="699"/>
    <cellStyle name="40% - Accent6_46EE.2011(v1.0)" xfId="700"/>
    <cellStyle name="40% - Акцент1 10" xfId="701"/>
    <cellStyle name="40% - Акцент1 2" xfId="702"/>
    <cellStyle name="40% - Акцент1 2 2" xfId="703"/>
    <cellStyle name="40% - Акцент1 2 3" xfId="704"/>
    <cellStyle name="40% - Акцент1 2_46EE.2011(v1.0)" xfId="705"/>
    <cellStyle name="40% - Акцент1 3" xfId="706"/>
    <cellStyle name="40% - Акцент1 3 2" xfId="707"/>
    <cellStyle name="40% - Акцент1 3 3" xfId="708"/>
    <cellStyle name="40% - Акцент1 3_46EE.2011(v1.0)" xfId="709"/>
    <cellStyle name="40% - Акцент1 4" xfId="710"/>
    <cellStyle name="40% - Акцент1 4 2" xfId="711"/>
    <cellStyle name="40% - Акцент1 4 3" xfId="712"/>
    <cellStyle name="40% - Акцент1 4_46EE.2011(v1.0)" xfId="713"/>
    <cellStyle name="40% - Акцент1 5" xfId="714"/>
    <cellStyle name="40% - Акцент1 5 2" xfId="715"/>
    <cellStyle name="40% - Акцент1 5 3" xfId="716"/>
    <cellStyle name="40% - Акцент1 5_46EE.2011(v1.0)" xfId="717"/>
    <cellStyle name="40% - Акцент1 6" xfId="718"/>
    <cellStyle name="40% - Акцент1 6 2" xfId="719"/>
    <cellStyle name="40% - Акцент1 6 3" xfId="720"/>
    <cellStyle name="40% - Акцент1 6_46EE.2011(v1.0)" xfId="721"/>
    <cellStyle name="40% - Акцент1 7" xfId="722"/>
    <cellStyle name="40% - Акцент1 7 2" xfId="723"/>
    <cellStyle name="40% - Акцент1 7 3" xfId="724"/>
    <cellStyle name="40% - Акцент1 7_46EE.2011(v1.0)" xfId="725"/>
    <cellStyle name="40% - Акцент1 8" xfId="726"/>
    <cellStyle name="40% - Акцент1 8 2" xfId="727"/>
    <cellStyle name="40% - Акцент1 8 3" xfId="728"/>
    <cellStyle name="40% - Акцент1 8_46EE.2011(v1.0)" xfId="729"/>
    <cellStyle name="40% - Акцент1 9" xfId="730"/>
    <cellStyle name="40% - Акцент1 9 2" xfId="731"/>
    <cellStyle name="40% - Акцент1 9 3" xfId="732"/>
    <cellStyle name="40% - Акцент1 9_46EE.2011(v1.0)" xfId="733"/>
    <cellStyle name="40% - Акцент2 10" xfId="734"/>
    <cellStyle name="40% - Акцент2 2" xfId="735"/>
    <cellStyle name="40% - Акцент2 2 2" xfId="736"/>
    <cellStyle name="40% - Акцент2 2 3" xfId="737"/>
    <cellStyle name="40% - Акцент2 2_46EE.2011(v1.0)" xfId="738"/>
    <cellStyle name="40% - Акцент2 3" xfId="739"/>
    <cellStyle name="40% - Акцент2 3 2" xfId="740"/>
    <cellStyle name="40% - Акцент2 3 3" xfId="741"/>
    <cellStyle name="40% - Акцент2 3_46EE.2011(v1.0)" xfId="742"/>
    <cellStyle name="40% - Акцент2 4" xfId="743"/>
    <cellStyle name="40% - Акцент2 4 2" xfId="744"/>
    <cellStyle name="40% - Акцент2 4 3" xfId="745"/>
    <cellStyle name="40% - Акцент2 4_46EE.2011(v1.0)" xfId="746"/>
    <cellStyle name="40% - Акцент2 5" xfId="747"/>
    <cellStyle name="40% - Акцент2 5 2" xfId="748"/>
    <cellStyle name="40% - Акцент2 5 3" xfId="749"/>
    <cellStyle name="40% - Акцент2 5_46EE.2011(v1.0)" xfId="750"/>
    <cellStyle name="40% - Акцент2 6" xfId="751"/>
    <cellStyle name="40% - Акцент2 6 2" xfId="752"/>
    <cellStyle name="40% - Акцент2 6 3" xfId="753"/>
    <cellStyle name="40% - Акцент2 6_46EE.2011(v1.0)" xfId="754"/>
    <cellStyle name="40% - Акцент2 7" xfId="755"/>
    <cellStyle name="40% - Акцент2 7 2" xfId="756"/>
    <cellStyle name="40% - Акцент2 7 3" xfId="757"/>
    <cellStyle name="40% - Акцент2 7_46EE.2011(v1.0)" xfId="758"/>
    <cellStyle name="40% - Акцент2 8" xfId="759"/>
    <cellStyle name="40% - Акцент2 8 2" xfId="760"/>
    <cellStyle name="40% - Акцент2 8 3" xfId="761"/>
    <cellStyle name="40% - Акцент2 8_46EE.2011(v1.0)" xfId="762"/>
    <cellStyle name="40% - Акцент2 9" xfId="763"/>
    <cellStyle name="40% - Акцент2 9 2" xfId="764"/>
    <cellStyle name="40% - Акцент2 9 3" xfId="765"/>
    <cellStyle name="40% - Акцент2 9_46EE.2011(v1.0)" xfId="766"/>
    <cellStyle name="40% - Акцент3 10" xfId="767"/>
    <cellStyle name="40% - Акцент3 2" xfId="768"/>
    <cellStyle name="40% - Акцент3 2 2" xfId="769"/>
    <cellStyle name="40% - Акцент3 2 3" xfId="770"/>
    <cellStyle name="40% - Акцент3 2_46EE.2011(v1.0)" xfId="771"/>
    <cellStyle name="40% - Акцент3 3" xfId="772"/>
    <cellStyle name="40% - Акцент3 3 2" xfId="773"/>
    <cellStyle name="40% - Акцент3 3 3" xfId="774"/>
    <cellStyle name="40% - Акцент3 3_46EE.2011(v1.0)" xfId="775"/>
    <cellStyle name="40% - Акцент3 4" xfId="776"/>
    <cellStyle name="40% - Акцент3 4 2" xfId="777"/>
    <cellStyle name="40% - Акцент3 4 3" xfId="778"/>
    <cellStyle name="40% - Акцент3 4_46EE.2011(v1.0)" xfId="779"/>
    <cellStyle name="40% - Акцент3 5" xfId="780"/>
    <cellStyle name="40% - Акцент3 5 2" xfId="781"/>
    <cellStyle name="40% - Акцент3 5 3" xfId="782"/>
    <cellStyle name="40% - Акцент3 5_46EE.2011(v1.0)" xfId="783"/>
    <cellStyle name="40% - Акцент3 6" xfId="784"/>
    <cellStyle name="40% - Акцент3 6 2" xfId="785"/>
    <cellStyle name="40% - Акцент3 6 3" xfId="786"/>
    <cellStyle name="40% - Акцент3 6_46EE.2011(v1.0)" xfId="787"/>
    <cellStyle name="40% - Акцент3 7" xfId="788"/>
    <cellStyle name="40% - Акцент3 7 2" xfId="789"/>
    <cellStyle name="40% - Акцент3 7 3" xfId="790"/>
    <cellStyle name="40% - Акцент3 7_46EE.2011(v1.0)" xfId="791"/>
    <cellStyle name="40% - Акцент3 8" xfId="792"/>
    <cellStyle name="40% - Акцент3 8 2" xfId="793"/>
    <cellStyle name="40% - Акцент3 8 3" xfId="794"/>
    <cellStyle name="40% - Акцент3 8_46EE.2011(v1.0)" xfId="795"/>
    <cellStyle name="40% - Акцент3 9" xfId="796"/>
    <cellStyle name="40% - Акцент3 9 2" xfId="797"/>
    <cellStyle name="40% - Акцент3 9 3" xfId="798"/>
    <cellStyle name="40% - Акцент3 9_46EE.2011(v1.0)" xfId="799"/>
    <cellStyle name="40% - Акцент4 10" xfId="800"/>
    <cellStyle name="40% - Акцент4 2" xfId="801"/>
    <cellStyle name="40% - Акцент4 2 2" xfId="802"/>
    <cellStyle name="40% - Акцент4 2 3" xfId="803"/>
    <cellStyle name="40% - Акцент4 2_46EE.2011(v1.0)" xfId="804"/>
    <cellStyle name="40% - Акцент4 3" xfId="805"/>
    <cellStyle name="40% - Акцент4 3 2" xfId="806"/>
    <cellStyle name="40% - Акцент4 3 3" xfId="807"/>
    <cellStyle name="40% - Акцент4 3_46EE.2011(v1.0)" xfId="808"/>
    <cellStyle name="40% - Акцент4 4" xfId="809"/>
    <cellStyle name="40% - Акцент4 4 2" xfId="810"/>
    <cellStyle name="40% - Акцент4 4 3" xfId="811"/>
    <cellStyle name="40% - Акцент4 4_46EE.2011(v1.0)" xfId="812"/>
    <cellStyle name="40% - Акцент4 5" xfId="813"/>
    <cellStyle name="40% - Акцент4 5 2" xfId="814"/>
    <cellStyle name="40% - Акцент4 5 3" xfId="815"/>
    <cellStyle name="40% - Акцент4 5_46EE.2011(v1.0)" xfId="816"/>
    <cellStyle name="40% - Акцент4 6" xfId="817"/>
    <cellStyle name="40% - Акцент4 6 2" xfId="818"/>
    <cellStyle name="40% - Акцент4 6 3" xfId="819"/>
    <cellStyle name="40% - Акцент4 6_46EE.2011(v1.0)" xfId="820"/>
    <cellStyle name="40% - Акцент4 7" xfId="821"/>
    <cellStyle name="40% - Акцент4 7 2" xfId="822"/>
    <cellStyle name="40% - Акцент4 7 3" xfId="823"/>
    <cellStyle name="40% - Акцент4 7_46EE.2011(v1.0)" xfId="824"/>
    <cellStyle name="40% - Акцент4 8" xfId="825"/>
    <cellStyle name="40% - Акцент4 8 2" xfId="826"/>
    <cellStyle name="40% - Акцент4 8 3" xfId="827"/>
    <cellStyle name="40% - Акцент4 8_46EE.2011(v1.0)" xfId="828"/>
    <cellStyle name="40% - Акцент4 9" xfId="829"/>
    <cellStyle name="40% - Акцент4 9 2" xfId="830"/>
    <cellStyle name="40% - Акцент4 9 3" xfId="831"/>
    <cellStyle name="40% - Акцент4 9_46EE.2011(v1.0)" xfId="832"/>
    <cellStyle name="40% - Акцент5 10" xfId="833"/>
    <cellStyle name="40% - Акцент5 2" xfId="834"/>
    <cellStyle name="40% - Акцент5 2 2" xfId="835"/>
    <cellStyle name="40% - Акцент5 2 3" xfId="836"/>
    <cellStyle name="40% - Акцент5 2_46EE.2011(v1.0)" xfId="837"/>
    <cellStyle name="40% - Акцент5 3" xfId="838"/>
    <cellStyle name="40% - Акцент5 3 2" xfId="839"/>
    <cellStyle name="40% - Акцент5 3 3" xfId="840"/>
    <cellStyle name="40% - Акцент5 3_46EE.2011(v1.0)" xfId="841"/>
    <cellStyle name="40% - Акцент5 4" xfId="842"/>
    <cellStyle name="40% - Акцент5 4 2" xfId="843"/>
    <cellStyle name="40% - Акцент5 4 3" xfId="844"/>
    <cellStyle name="40% - Акцент5 4_46EE.2011(v1.0)" xfId="845"/>
    <cellStyle name="40% - Акцент5 5" xfId="846"/>
    <cellStyle name="40% - Акцент5 5 2" xfId="847"/>
    <cellStyle name="40% - Акцент5 5 3" xfId="848"/>
    <cellStyle name="40% - Акцент5 5_46EE.2011(v1.0)" xfId="849"/>
    <cellStyle name="40% - Акцент5 6" xfId="850"/>
    <cellStyle name="40% - Акцент5 6 2" xfId="851"/>
    <cellStyle name="40% - Акцент5 6 3" xfId="852"/>
    <cellStyle name="40% - Акцент5 6_46EE.2011(v1.0)" xfId="853"/>
    <cellStyle name="40% - Акцент5 7" xfId="854"/>
    <cellStyle name="40% - Акцент5 7 2" xfId="855"/>
    <cellStyle name="40% - Акцент5 7 3" xfId="856"/>
    <cellStyle name="40% - Акцент5 7_46EE.2011(v1.0)" xfId="857"/>
    <cellStyle name="40% - Акцент5 8" xfId="858"/>
    <cellStyle name="40% - Акцент5 8 2" xfId="859"/>
    <cellStyle name="40% - Акцент5 8 3" xfId="860"/>
    <cellStyle name="40% - Акцент5 8_46EE.2011(v1.0)" xfId="861"/>
    <cellStyle name="40% - Акцент5 9" xfId="862"/>
    <cellStyle name="40% - Акцент5 9 2" xfId="863"/>
    <cellStyle name="40% - Акцент5 9 3" xfId="864"/>
    <cellStyle name="40% - Акцент5 9_46EE.2011(v1.0)" xfId="865"/>
    <cellStyle name="40% - Акцент6 10" xfId="866"/>
    <cellStyle name="40% - Акцент6 2" xfId="867"/>
    <cellStyle name="40% - Акцент6 2 2" xfId="868"/>
    <cellStyle name="40% - Акцент6 2 3" xfId="869"/>
    <cellStyle name="40% - Акцент6 2_46EE.2011(v1.0)" xfId="870"/>
    <cellStyle name="40% - Акцент6 3" xfId="871"/>
    <cellStyle name="40% - Акцент6 3 2" xfId="872"/>
    <cellStyle name="40% - Акцент6 3 3" xfId="873"/>
    <cellStyle name="40% - Акцент6 3_46EE.2011(v1.0)" xfId="874"/>
    <cellStyle name="40% - Акцент6 4" xfId="875"/>
    <cellStyle name="40% - Акцент6 4 2" xfId="876"/>
    <cellStyle name="40% - Акцент6 4 3" xfId="877"/>
    <cellStyle name="40% - Акцент6 4_46EE.2011(v1.0)" xfId="878"/>
    <cellStyle name="40% - Акцент6 5" xfId="879"/>
    <cellStyle name="40% - Акцент6 5 2" xfId="880"/>
    <cellStyle name="40% - Акцент6 5 3" xfId="881"/>
    <cellStyle name="40% - Акцент6 5_46EE.2011(v1.0)" xfId="882"/>
    <cellStyle name="40% - Акцент6 6" xfId="883"/>
    <cellStyle name="40% - Акцент6 6 2" xfId="884"/>
    <cellStyle name="40% - Акцент6 6 3" xfId="885"/>
    <cellStyle name="40% - Акцент6 6_46EE.2011(v1.0)" xfId="886"/>
    <cellStyle name="40% - Акцент6 7" xfId="887"/>
    <cellStyle name="40% - Акцент6 7 2" xfId="888"/>
    <cellStyle name="40% - Акцент6 7 3" xfId="889"/>
    <cellStyle name="40% - Акцент6 7_46EE.2011(v1.0)" xfId="890"/>
    <cellStyle name="40% - Акцент6 8" xfId="891"/>
    <cellStyle name="40% - Акцент6 8 2" xfId="892"/>
    <cellStyle name="40% - Акцент6 8 3" xfId="893"/>
    <cellStyle name="40% - Акцент6 8_46EE.2011(v1.0)" xfId="894"/>
    <cellStyle name="40% - Акцент6 9" xfId="895"/>
    <cellStyle name="40% - Акцент6 9 2" xfId="896"/>
    <cellStyle name="40% - Акцент6 9 3" xfId="897"/>
    <cellStyle name="40% - Акцент6 9_46EE.2011(v1.0)" xfId="898"/>
    <cellStyle name="60% - Accent1" xfId="899"/>
    <cellStyle name="60% - Accent2" xfId="900"/>
    <cellStyle name="60% - Accent3" xfId="901"/>
    <cellStyle name="60% - Accent4" xfId="902"/>
    <cellStyle name="60% - Accent5" xfId="903"/>
    <cellStyle name="60% - Accent6" xfId="904"/>
    <cellStyle name="60% - Акцент1 2" xfId="905"/>
    <cellStyle name="60% - Акцент1 2 2" xfId="906"/>
    <cellStyle name="60% - Акцент1 3" xfId="907"/>
    <cellStyle name="60% - Акцент1 3 2" xfId="908"/>
    <cellStyle name="60% - Акцент1 4" xfId="909"/>
    <cellStyle name="60% - Акцент1 4 2" xfId="910"/>
    <cellStyle name="60% - Акцент1 5" xfId="911"/>
    <cellStyle name="60% - Акцент1 5 2" xfId="912"/>
    <cellStyle name="60% - Акцент1 6" xfId="913"/>
    <cellStyle name="60% - Акцент1 6 2" xfId="914"/>
    <cellStyle name="60% - Акцент1 7" xfId="915"/>
    <cellStyle name="60% - Акцент1 7 2" xfId="916"/>
    <cellStyle name="60% - Акцент1 8" xfId="917"/>
    <cellStyle name="60% - Акцент1 8 2" xfId="918"/>
    <cellStyle name="60% - Акцент1 9" xfId="919"/>
    <cellStyle name="60% - Акцент1 9 2" xfId="920"/>
    <cellStyle name="60% - Акцент2 2" xfId="921"/>
    <cellStyle name="60% - Акцент2 2 2" xfId="922"/>
    <cellStyle name="60% - Акцент2 3" xfId="923"/>
    <cellStyle name="60% - Акцент2 3 2" xfId="924"/>
    <cellStyle name="60% - Акцент2 4" xfId="925"/>
    <cellStyle name="60% - Акцент2 4 2" xfId="926"/>
    <cellStyle name="60% - Акцент2 5" xfId="927"/>
    <cellStyle name="60% - Акцент2 5 2" xfId="928"/>
    <cellStyle name="60% - Акцент2 6" xfId="929"/>
    <cellStyle name="60% - Акцент2 6 2" xfId="930"/>
    <cellStyle name="60% - Акцент2 7" xfId="931"/>
    <cellStyle name="60% - Акцент2 7 2" xfId="932"/>
    <cellStyle name="60% - Акцент2 8" xfId="933"/>
    <cellStyle name="60% - Акцент2 8 2" xfId="934"/>
    <cellStyle name="60% - Акцент2 9" xfId="935"/>
    <cellStyle name="60% - Акцент2 9 2" xfId="936"/>
    <cellStyle name="60% - Акцент3 2" xfId="937"/>
    <cellStyle name="60% - Акцент3 2 2" xfId="938"/>
    <cellStyle name="60% - Акцент3 3" xfId="939"/>
    <cellStyle name="60% - Акцент3 3 2" xfId="940"/>
    <cellStyle name="60% - Акцент3 4" xfId="941"/>
    <cellStyle name="60% - Акцент3 4 2" xfId="942"/>
    <cellStyle name="60% - Акцент3 5" xfId="943"/>
    <cellStyle name="60% - Акцент3 5 2" xfId="944"/>
    <cellStyle name="60% - Акцент3 6" xfId="945"/>
    <cellStyle name="60% - Акцент3 6 2" xfId="946"/>
    <cellStyle name="60% - Акцент3 7" xfId="947"/>
    <cellStyle name="60% - Акцент3 7 2" xfId="948"/>
    <cellStyle name="60% - Акцент3 8" xfId="949"/>
    <cellStyle name="60% - Акцент3 8 2" xfId="950"/>
    <cellStyle name="60% - Акцент3 9" xfId="951"/>
    <cellStyle name="60% - Акцент3 9 2" xfId="952"/>
    <cellStyle name="60% - Акцент4 2" xfId="953"/>
    <cellStyle name="60% - Акцент4 2 2" xfId="954"/>
    <cellStyle name="60% - Акцент4 3" xfId="955"/>
    <cellStyle name="60% - Акцент4 3 2" xfId="956"/>
    <cellStyle name="60% - Акцент4 4" xfId="957"/>
    <cellStyle name="60% - Акцент4 4 2" xfId="958"/>
    <cellStyle name="60% - Акцент4 5" xfId="959"/>
    <cellStyle name="60% - Акцент4 5 2" xfId="960"/>
    <cellStyle name="60% - Акцент4 6" xfId="961"/>
    <cellStyle name="60% - Акцент4 6 2" xfId="962"/>
    <cellStyle name="60% - Акцент4 7" xfId="963"/>
    <cellStyle name="60% - Акцент4 7 2" xfId="964"/>
    <cellStyle name="60% - Акцент4 8" xfId="965"/>
    <cellStyle name="60% - Акцент4 8 2" xfId="966"/>
    <cellStyle name="60% - Акцент4 9" xfId="967"/>
    <cellStyle name="60% - Акцент4 9 2" xfId="968"/>
    <cellStyle name="60% - Акцент5 2" xfId="969"/>
    <cellStyle name="60% - Акцент5 2 2" xfId="970"/>
    <cellStyle name="60% - Акцент5 3" xfId="971"/>
    <cellStyle name="60% - Акцент5 3 2" xfId="972"/>
    <cellStyle name="60% - Акцент5 4" xfId="973"/>
    <cellStyle name="60% - Акцент5 4 2" xfId="974"/>
    <cellStyle name="60% - Акцент5 5" xfId="975"/>
    <cellStyle name="60% - Акцент5 5 2" xfId="976"/>
    <cellStyle name="60% - Акцент5 6" xfId="977"/>
    <cellStyle name="60% - Акцент5 6 2" xfId="978"/>
    <cellStyle name="60% - Акцент5 7" xfId="979"/>
    <cellStyle name="60% - Акцент5 7 2" xfId="980"/>
    <cellStyle name="60% - Акцент5 8" xfId="981"/>
    <cellStyle name="60% - Акцент5 8 2" xfId="982"/>
    <cellStyle name="60% - Акцент5 9" xfId="983"/>
    <cellStyle name="60% - Акцент5 9 2" xfId="984"/>
    <cellStyle name="60% - Акцент6 2" xfId="985"/>
    <cellStyle name="60% - Акцент6 2 2" xfId="986"/>
    <cellStyle name="60% - Акцент6 3" xfId="987"/>
    <cellStyle name="60% - Акцент6 3 2" xfId="988"/>
    <cellStyle name="60% - Акцент6 4" xfId="989"/>
    <cellStyle name="60% - Акцент6 4 2" xfId="990"/>
    <cellStyle name="60% - Акцент6 5" xfId="991"/>
    <cellStyle name="60% - Акцент6 5 2" xfId="992"/>
    <cellStyle name="60% - Акцент6 6" xfId="993"/>
    <cellStyle name="60% - Акцент6 6 2" xfId="994"/>
    <cellStyle name="60% - Акцент6 7" xfId="995"/>
    <cellStyle name="60% - Акцент6 7 2" xfId="996"/>
    <cellStyle name="60% - Акцент6 8" xfId="997"/>
    <cellStyle name="60% - Акцент6 8 2" xfId="998"/>
    <cellStyle name="60% - Акцент6 9" xfId="999"/>
    <cellStyle name="60% - Акцент6 9 2" xfId="1000"/>
    <cellStyle name="Accent1" xfId="1001"/>
    <cellStyle name="Accent2" xfId="1002"/>
    <cellStyle name="Accent3" xfId="1003"/>
    <cellStyle name="Accent4" xfId="1004"/>
    <cellStyle name="Accent5" xfId="1005"/>
    <cellStyle name="Accent6" xfId="1006"/>
    <cellStyle name="Ăčďĺđńńűëęŕ" xfId="1007"/>
    <cellStyle name="AFE" xfId="1008"/>
    <cellStyle name="Áĺççŕůčňíűé" xfId="1009"/>
    <cellStyle name="Äĺíĺćíűé [0]_(ňŕá 3č)" xfId="1010"/>
    <cellStyle name="Äĺíĺćíűé_(ňŕá 3č)" xfId="1011"/>
    <cellStyle name="Bad" xfId="1012"/>
    <cellStyle name="Blue" xfId="1013"/>
    <cellStyle name="Body_$Dollars" xfId="1014"/>
    <cellStyle name="Calculation" xfId="1015"/>
    <cellStyle name="Cells 2" xfId="1016"/>
    <cellStyle name="Check Cell" xfId="1017"/>
    <cellStyle name="Chek" xfId="1018"/>
    <cellStyle name="Comma [0]_Adjusted FS 1299" xfId="1019"/>
    <cellStyle name="Comma 0" xfId="1020"/>
    <cellStyle name="Comma 0*" xfId="1021"/>
    <cellStyle name="Comma 2" xfId="1022"/>
    <cellStyle name="Comma 3*" xfId="1023"/>
    <cellStyle name="Comma_Adjusted FS 1299" xfId="1024"/>
    <cellStyle name="Comma0" xfId="1025"/>
    <cellStyle name="Çŕůčňíűé" xfId="1026"/>
    <cellStyle name="Currency [0]" xfId="1027"/>
    <cellStyle name="Currency [0] 2" xfId="1028"/>
    <cellStyle name="Currency [0] 2 2" xfId="1029"/>
    <cellStyle name="Currency [0] 2 3" xfId="1030"/>
    <cellStyle name="Currency [0] 2 4" xfId="1031"/>
    <cellStyle name="Currency [0] 2 5" xfId="1032"/>
    <cellStyle name="Currency [0] 2 6" xfId="1033"/>
    <cellStyle name="Currency [0] 2 7" xfId="1034"/>
    <cellStyle name="Currency [0] 2 8" xfId="1035"/>
    <cellStyle name="Currency [0] 2 9" xfId="1036"/>
    <cellStyle name="Currency [0] 3" xfId="1037"/>
    <cellStyle name="Currency [0] 3 2" xfId="1038"/>
    <cellStyle name="Currency [0] 3 3" xfId="1039"/>
    <cellStyle name="Currency [0] 3 4" xfId="1040"/>
    <cellStyle name="Currency [0] 3 5" xfId="1041"/>
    <cellStyle name="Currency [0] 3 6" xfId="1042"/>
    <cellStyle name="Currency [0] 3 7" xfId="1043"/>
    <cellStyle name="Currency [0] 3 8" xfId="1044"/>
    <cellStyle name="Currency [0] 3 9" xfId="1045"/>
    <cellStyle name="Currency [0] 4" xfId="1046"/>
    <cellStyle name="Currency [0] 4 2" xfId="1047"/>
    <cellStyle name="Currency [0] 4 3" xfId="1048"/>
    <cellStyle name="Currency [0] 4 4" xfId="1049"/>
    <cellStyle name="Currency [0] 4 5" xfId="1050"/>
    <cellStyle name="Currency [0] 4 6" xfId="1051"/>
    <cellStyle name="Currency [0] 4 7" xfId="1052"/>
    <cellStyle name="Currency [0] 4 8" xfId="1053"/>
    <cellStyle name="Currency [0] 4 9" xfId="1054"/>
    <cellStyle name="Currency [0] 5" xfId="1055"/>
    <cellStyle name="Currency [0] 5 2" xfId="1056"/>
    <cellStyle name="Currency [0] 5 3" xfId="1057"/>
    <cellStyle name="Currency [0] 5 4" xfId="1058"/>
    <cellStyle name="Currency [0] 5 5" xfId="1059"/>
    <cellStyle name="Currency [0] 5 6" xfId="1060"/>
    <cellStyle name="Currency [0] 5 7" xfId="1061"/>
    <cellStyle name="Currency [0] 5 8" xfId="1062"/>
    <cellStyle name="Currency [0] 5 9" xfId="1063"/>
    <cellStyle name="Currency [0] 6" xfId="1064"/>
    <cellStyle name="Currency [0] 6 2" xfId="1065"/>
    <cellStyle name="Currency [0] 6 3" xfId="1066"/>
    <cellStyle name="Currency [0] 7" xfId="1067"/>
    <cellStyle name="Currency [0] 7 2" xfId="1068"/>
    <cellStyle name="Currency [0] 7 3" xfId="1069"/>
    <cellStyle name="Currency [0] 8" xfId="1070"/>
    <cellStyle name="Currency [0] 8 2" xfId="1071"/>
    <cellStyle name="Currency [0] 8 3" xfId="1072"/>
    <cellStyle name="Currency 0" xfId="1073"/>
    <cellStyle name="Currency 2" xfId="1074"/>
    <cellStyle name="Currency_06_9m" xfId="1075"/>
    <cellStyle name="Currency0" xfId="1076"/>
    <cellStyle name="Currency2" xfId="1077"/>
    <cellStyle name="Date" xfId="1078"/>
    <cellStyle name="Date Aligned" xfId="1079"/>
    <cellStyle name="Dates" xfId="1080"/>
    <cellStyle name="Dezimal [0]_NEGS" xfId="1081"/>
    <cellStyle name="Dezimal_NEGS" xfId="1082"/>
    <cellStyle name="Dotted Line" xfId="1083"/>
    <cellStyle name="E&amp;Y House" xfId="1084"/>
    <cellStyle name="E-mail" xfId="1085"/>
    <cellStyle name="E-mail 2" xfId="1086"/>
    <cellStyle name="E-mail_46EP.2012(v0.1)" xfId="1087"/>
    <cellStyle name="Euro" xfId="1088"/>
    <cellStyle name="ew" xfId="1089"/>
    <cellStyle name="Excel Built-in Normal" xfId="1090"/>
    <cellStyle name="Excel_BuiltIn_Hyperlink" xfId="1091"/>
    <cellStyle name="Explanatory Text" xfId="1092"/>
    <cellStyle name="F2" xfId="1093"/>
    <cellStyle name="F3" xfId="1094"/>
    <cellStyle name="F4" xfId="1095"/>
    <cellStyle name="F5" xfId="1096"/>
    <cellStyle name="F6" xfId="1097"/>
    <cellStyle name="F7" xfId="1098"/>
    <cellStyle name="F8" xfId="1099"/>
    <cellStyle name="Fixed" xfId="1100"/>
    <cellStyle name="fo]_x000d__x000a_UserName=Murat Zelef_x000d__x000a_UserCompany=Bumerang_x000d__x000a__x000d__x000a_[File Paths]_x000d__x000a_WorkingDirectory=C:\EQUIS\DLWIN_x000d__x000a_DownLoader=C" xfId="1101"/>
    <cellStyle name="Followed Hyperlink" xfId="1102"/>
    <cellStyle name="Footnote" xfId="1103"/>
    <cellStyle name="Good" xfId="1104"/>
    <cellStyle name="hard no" xfId="1105"/>
    <cellStyle name="Hard Percent" xfId="1106"/>
    <cellStyle name="hardno" xfId="1107"/>
    <cellStyle name="Header" xfId="1108"/>
    <cellStyle name="Header 3" xfId="1109"/>
    <cellStyle name="Heading" xfId="1110"/>
    <cellStyle name="Heading 1" xfId="1111"/>
    <cellStyle name="Heading 2" xfId="1112"/>
    <cellStyle name="Heading 3" xfId="1113"/>
    <cellStyle name="Heading 4" xfId="1114"/>
    <cellStyle name="Heading_GP.ITOG.4.78(v1.0) - для разделения" xfId="1115"/>
    <cellStyle name="Heading1" xfId="1116"/>
    <cellStyle name="Heading2" xfId="1117"/>
    <cellStyle name="Heading2 2" xfId="1118"/>
    <cellStyle name="Heading2_46EP.2012(v0.1)" xfId="1119"/>
    <cellStyle name="Hyperlink" xfId="1120"/>
    <cellStyle name="Îáű÷íűé__FES" xfId="1121"/>
    <cellStyle name="Îáû÷íûé_cogs" xfId="1122"/>
    <cellStyle name="Îňęđűâŕâřŕ˙ń˙ ăčďĺđńńűëęŕ" xfId="1123"/>
    <cellStyle name="Info" xfId="1124"/>
    <cellStyle name="Input" xfId="1125"/>
    <cellStyle name="InputCurrency" xfId="1126"/>
    <cellStyle name="InputCurrency2" xfId="1127"/>
    <cellStyle name="InputMultiple1" xfId="1128"/>
    <cellStyle name="InputPercent1" xfId="1129"/>
    <cellStyle name="Inputs" xfId="1130"/>
    <cellStyle name="Inputs (const)" xfId="1131"/>
    <cellStyle name="Inputs (const) 2" xfId="1132"/>
    <cellStyle name="Inputs (const)_46EP.2012(v0.1)" xfId="1133"/>
    <cellStyle name="Inputs 2" xfId="1134"/>
    <cellStyle name="Inputs Co" xfId="1135"/>
    <cellStyle name="Inputs_46EE.2011(v1.0)" xfId="1136"/>
    <cellStyle name="Linked Cell" xfId="1137"/>
    <cellStyle name="Millares [0]_RESULTS" xfId="1138"/>
    <cellStyle name="Millares_RESULTS" xfId="1139"/>
    <cellStyle name="Milliers [0]_RESULTS" xfId="1140"/>
    <cellStyle name="Milliers_RESULTS" xfId="1141"/>
    <cellStyle name="mnb" xfId="1142"/>
    <cellStyle name="Moneda [0]_RESULTS" xfId="1143"/>
    <cellStyle name="Moneda_RESULTS" xfId="1144"/>
    <cellStyle name="Monétaire [0]_RESULTS" xfId="1145"/>
    <cellStyle name="Monétaire_RESULTS" xfId="1146"/>
    <cellStyle name="Multiple" xfId="1147"/>
    <cellStyle name="Multiple1" xfId="1148"/>
    <cellStyle name="MultipleBelow" xfId="1149"/>
    <cellStyle name="namber" xfId="1150"/>
    <cellStyle name="Neutral" xfId="1151"/>
    <cellStyle name="Norma11l" xfId="1152"/>
    <cellStyle name="normal" xfId="1153"/>
    <cellStyle name="Normal - Style1" xfId="1154"/>
    <cellStyle name="normal 10" xfId="1155"/>
    <cellStyle name="Normal 2" xfId="1156"/>
    <cellStyle name="Normal 2 2" xfId="1157"/>
    <cellStyle name="Normal 2 3" xfId="1158"/>
    <cellStyle name="normal 3" xfId="1159"/>
    <cellStyle name="normal 4" xfId="1160"/>
    <cellStyle name="normal 5" xfId="1161"/>
    <cellStyle name="normal 6" xfId="1162"/>
    <cellStyle name="normal 7" xfId="1163"/>
    <cellStyle name="normal 8" xfId="1164"/>
    <cellStyle name="normal 9" xfId="1165"/>
    <cellStyle name="Normal." xfId="1166"/>
    <cellStyle name="Normal_06_9m" xfId="1167"/>
    <cellStyle name="Normal1" xfId="1168"/>
    <cellStyle name="Normal2" xfId="1169"/>
    <cellStyle name="NormalGB" xfId="1170"/>
    <cellStyle name="Normalny_24. 02. 97." xfId="1171"/>
    <cellStyle name="normбlnм_laroux" xfId="1172"/>
    <cellStyle name="Note" xfId="1173"/>
    <cellStyle name="number" xfId="1174"/>
    <cellStyle name="Ôčíŕíńîâűé [0]_(ňŕá 3č)" xfId="1175"/>
    <cellStyle name="Ôčíŕíńîâűé_(ňŕá 3č)" xfId="1176"/>
    <cellStyle name="Option" xfId="1177"/>
    <cellStyle name="Òûñÿ÷è [0]_cogs" xfId="1178"/>
    <cellStyle name="Òûñÿ÷è_cogs" xfId="1179"/>
    <cellStyle name="Output" xfId="1180"/>
    <cellStyle name="Page Number" xfId="1181"/>
    <cellStyle name="pb_page_heading_LS" xfId="1182"/>
    <cellStyle name="Percent_RS_Lianozovo-Samara_9m01" xfId="1183"/>
    <cellStyle name="Percent1" xfId="1184"/>
    <cellStyle name="Piug" xfId="1185"/>
    <cellStyle name="Plug" xfId="1186"/>
    <cellStyle name="Price_Body" xfId="1187"/>
    <cellStyle name="prochrek" xfId="1188"/>
    <cellStyle name="Protected" xfId="1189"/>
    <cellStyle name="Result" xfId="1190"/>
    <cellStyle name="Result2" xfId="1191"/>
    <cellStyle name="Salomon Logo" xfId="1192"/>
    <cellStyle name="SAPBEXaggData" xfId="1193"/>
    <cellStyle name="SAPBEXaggDataEmph" xfId="1194"/>
    <cellStyle name="SAPBEXaggItem" xfId="1195"/>
    <cellStyle name="SAPBEXaggItemX" xfId="1196"/>
    <cellStyle name="SAPBEXchaText" xfId="1197"/>
    <cellStyle name="SAPBEXexcBad7" xfId="1198"/>
    <cellStyle name="SAPBEXexcBad8" xfId="1199"/>
    <cellStyle name="SAPBEXexcBad9" xfId="1200"/>
    <cellStyle name="SAPBEXexcCritical4" xfId="1201"/>
    <cellStyle name="SAPBEXexcCritical5" xfId="1202"/>
    <cellStyle name="SAPBEXexcCritical6" xfId="1203"/>
    <cellStyle name="SAPBEXexcGood1" xfId="1204"/>
    <cellStyle name="SAPBEXexcGood2" xfId="1205"/>
    <cellStyle name="SAPBEXexcGood3" xfId="1206"/>
    <cellStyle name="SAPBEXfilterDrill" xfId="1207"/>
    <cellStyle name="SAPBEXfilterItem" xfId="1208"/>
    <cellStyle name="SAPBEXfilterText" xfId="1209"/>
    <cellStyle name="SAPBEXformats" xfId="1210"/>
    <cellStyle name="SAPBEXheaderItem" xfId="1211"/>
    <cellStyle name="SAPBEXheaderText" xfId="1212"/>
    <cellStyle name="SAPBEXHLevel0" xfId="1213"/>
    <cellStyle name="SAPBEXHLevel0X" xfId="1214"/>
    <cellStyle name="SAPBEXHLevel1" xfId="1215"/>
    <cellStyle name="SAPBEXHLevel1X" xfId="1216"/>
    <cellStyle name="SAPBEXHLevel2" xfId="1217"/>
    <cellStyle name="SAPBEXHLevel2X" xfId="1218"/>
    <cellStyle name="SAPBEXHLevel3" xfId="1219"/>
    <cellStyle name="SAPBEXHLevel3X" xfId="1220"/>
    <cellStyle name="SAPBEXinputData" xfId="1221"/>
    <cellStyle name="SAPBEXresData" xfId="1222"/>
    <cellStyle name="SAPBEXresDataEmph" xfId="1223"/>
    <cellStyle name="SAPBEXresItem" xfId="1224"/>
    <cellStyle name="SAPBEXresItemX" xfId="1225"/>
    <cellStyle name="SAPBEXstdData" xfId="1226"/>
    <cellStyle name="SAPBEXstdDataEmph" xfId="1227"/>
    <cellStyle name="SAPBEXstdItem" xfId="1228"/>
    <cellStyle name="SAPBEXstdItemX" xfId="1229"/>
    <cellStyle name="SAPBEXtitle" xfId="1230"/>
    <cellStyle name="SAPBEXundefined" xfId="1231"/>
    <cellStyle name="st1" xfId="1232"/>
    <cellStyle name="Standard_NEGS" xfId="1233"/>
    <cellStyle name="Style 1" xfId="1234"/>
    <cellStyle name="Table Head" xfId="1235"/>
    <cellStyle name="Table Head Aligned" xfId="1236"/>
    <cellStyle name="Table Head Blue" xfId="1237"/>
    <cellStyle name="Table Head Green" xfId="1238"/>
    <cellStyle name="Table Head_Val_Sum_Graph" xfId="1239"/>
    <cellStyle name="Table Heading" xfId="1240"/>
    <cellStyle name="Table Heading 2" xfId="1241"/>
    <cellStyle name="Table Heading_46EP.2012(v0.1)" xfId="1242"/>
    <cellStyle name="Table Text" xfId="1243"/>
    <cellStyle name="Table Title" xfId="1244"/>
    <cellStyle name="Table Units" xfId="1245"/>
    <cellStyle name="Table_Header" xfId="1246"/>
    <cellStyle name="TableStyleLight1" xfId="1247"/>
    <cellStyle name="TableStyleLight1 2" xfId="1248"/>
    <cellStyle name="Text" xfId="1249"/>
    <cellStyle name="Text 1" xfId="1250"/>
    <cellStyle name="Text Head" xfId="1251"/>
    <cellStyle name="Text Head 1" xfId="1252"/>
    <cellStyle name="Title" xfId="1253"/>
    <cellStyle name="Title 4" xfId="1254"/>
    <cellStyle name="Total" xfId="1255"/>
    <cellStyle name="TotalCurrency" xfId="1256"/>
    <cellStyle name="Underline_Single" xfId="1257"/>
    <cellStyle name="Unit" xfId="1258"/>
    <cellStyle name="Warning Text" xfId="1259"/>
    <cellStyle name="year" xfId="1260"/>
    <cellStyle name="Акцент1 2" xfId="1261"/>
    <cellStyle name="Акцент1 2 2" xfId="1262"/>
    <cellStyle name="Акцент1 3" xfId="1263"/>
    <cellStyle name="Акцент1 3 2" xfId="1264"/>
    <cellStyle name="Акцент1 4" xfId="1265"/>
    <cellStyle name="Акцент1 4 2" xfId="1266"/>
    <cellStyle name="Акцент1 5" xfId="1267"/>
    <cellStyle name="Акцент1 5 2" xfId="1268"/>
    <cellStyle name="Акцент1 6" xfId="1269"/>
    <cellStyle name="Акцент1 6 2" xfId="1270"/>
    <cellStyle name="Акцент1 7" xfId="1271"/>
    <cellStyle name="Акцент1 7 2" xfId="1272"/>
    <cellStyle name="Акцент1 8" xfId="1273"/>
    <cellStyle name="Акцент1 8 2" xfId="1274"/>
    <cellStyle name="Акцент1 9" xfId="1275"/>
    <cellStyle name="Акцент1 9 2" xfId="1276"/>
    <cellStyle name="Акцент2 2" xfId="1277"/>
    <cellStyle name="Акцент2 2 2" xfId="1278"/>
    <cellStyle name="Акцент2 3" xfId="1279"/>
    <cellStyle name="Акцент2 3 2" xfId="1280"/>
    <cellStyle name="Акцент2 4" xfId="1281"/>
    <cellStyle name="Акцент2 4 2" xfId="1282"/>
    <cellStyle name="Акцент2 5" xfId="1283"/>
    <cellStyle name="Акцент2 5 2" xfId="1284"/>
    <cellStyle name="Акцент2 6" xfId="1285"/>
    <cellStyle name="Акцент2 6 2" xfId="1286"/>
    <cellStyle name="Акцент2 7" xfId="1287"/>
    <cellStyle name="Акцент2 7 2" xfId="1288"/>
    <cellStyle name="Акцент2 8" xfId="1289"/>
    <cellStyle name="Акцент2 8 2" xfId="1290"/>
    <cellStyle name="Акцент2 9" xfId="1291"/>
    <cellStyle name="Акцент2 9 2" xfId="1292"/>
    <cellStyle name="Акцент3 2" xfId="1293"/>
    <cellStyle name="Акцент3 2 2" xfId="1294"/>
    <cellStyle name="Акцент3 3" xfId="1295"/>
    <cellStyle name="Акцент3 3 2" xfId="1296"/>
    <cellStyle name="Акцент3 4" xfId="1297"/>
    <cellStyle name="Акцент3 4 2" xfId="1298"/>
    <cellStyle name="Акцент3 5" xfId="1299"/>
    <cellStyle name="Акцент3 5 2" xfId="1300"/>
    <cellStyle name="Акцент3 6" xfId="1301"/>
    <cellStyle name="Акцент3 6 2" xfId="1302"/>
    <cellStyle name="Акцент3 7" xfId="1303"/>
    <cellStyle name="Акцент3 7 2" xfId="1304"/>
    <cellStyle name="Акцент3 8" xfId="1305"/>
    <cellStyle name="Акцент3 8 2" xfId="1306"/>
    <cellStyle name="Акцент3 9" xfId="1307"/>
    <cellStyle name="Акцент3 9 2" xfId="1308"/>
    <cellStyle name="Акцент4 2" xfId="1309"/>
    <cellStyle name="Акцент4 2 2" xfId="1310"/>
    <cellStyle name="Акцент4 3" xfId="1311"/>
    <cellStyle name="Акцент4 3 2" xfId="1312"/>
    <cellStyle name="Акцент4 4" xfId="1313"/>
    <cellStyle name="Акцент4 4 2" xfId="1314"/>
    <cellStyle name="Акцент4 5" xfId="1315"/>
    <cellStyle name="Акцент4 5 2" xfId="1316"/>
    <cellStyle name="Акцент4 6" xfId="1317"/>
    <cellStyle name="Акцент4 6 2" xfId="1318"/>
    <cellStyle name="Акцент4 7" xfId="1319"/>
    <cellStyle name="Акцент4 7 2" xfId="1320"/>
    <cellStyle name="Акцент4 8" xfId="1321"/>
    <cellStyle name="Акцент4 8 2" xfId="1322"/>
    <cellStyle name="Акцент4 9" xfId="1323"/>
    <cellStyle name="Акцент4 9 2" xfId="1324"/>
    <cellStyle name="Акцент5 2" xfId="1325"/>
    <cellStyle name="Акцент5 2 2" xfId="1326"/>
    <cellStyle name="Акцент5 3" xfId="1327"/>
    <cellStyle name="Акцент5 3 2" xfId="1328"/>
    <cellStyle name="Акцент5 4" xfId="1329"/>
    <cellStyle name="Акцент5 4 2" xfId="1330"/>
    <cellStyle name="Акцент5 5" xfId="1331"/>
    <cellStyle name="Акцент5 5 2" xfId="1332"/>
    <cellStyle name="Акцент5 6" xfId="1333"/>
    <cellStyle name="Акцент5 6 2" xfId="1334"/>
    <cellStyle name="Акцент5 7" xfId="1335"/>
    <cellStyle name="Акцент5 7 2" xfId="1336"/>
    <cellStyle name="Акцент5 8" xfId="1337"/>
    <cellStyle name="Акцент5 8 2" xfId="1338"/>
    <cellStyle name="Акцент5 9" xfId="1339"/>
    <cellStyle name="Акцент5 9 2" xfId="1340"/>
    <cellStyle name="Акцент6 2" xfId="1341"/>
    <cellStyle name="Акцент6 2 2" xfId="1342"/>
    <cellStyle name="Акцент6 3" xfId="1343"/>
    <cellStyle name="Акцент6 3 2" xfId="1344"/>
    <cellStyle name="Акцент6 4" xfId="1345"/>
    <cellStyle name="Акцент6 4 2" xfId="1346"/>
    <cellStyle name="Акцент6 5" xfId="1347"/>
    <cellStyle name="Акцент6 5 2" xfId="1348"/>
    <cellStyle name="Акцент6 6" xfId="1349"/>
    <cellStyle name="Акцент6 6 2" xfId="1350"/>
    <cellStyle name="Акцент6 7" xfId="1351"/>
    <cellStyle name="Акцент6 7 2" xfId="1352"/>
    <cellStyle name="Акцент6 8" xfId="1353"/>
    <cellStyle name="Акцент6 8 2" xfId="1354"/>
    <cellStyle name="Акцент6 9" xfId="1355"/>
    <cellStyle name="Акцент6 9 2" xfId="1356"/>
    <cellStyle name="Беззащитный" xfId="1357"/>
    <cellStyle name="Ввод  2" xfId="1358"/>
    <cellStyle name="Ввод  2 2" xfId="1359"/>
    <cellStyle name="Ввод  2_46EE.2011(v1.0)" xfId="1360"/>
    <cellStyle name="Ввод  3" xfId="1361"/>
    <cellStyle name="Ввод  3 2" xfId="1362"/>
    <cellStyle name="Ввод  3_46EE.2011(v1.0)" xfId="1363"/>
    <cellStyle name="Ввод  4" xfId="1364"/>
    <cellStyle name="Ввод  4 2" xfId="1365"/>
    <cellStyle name="Ввод  4_46EE.2011(v1.0)" xfId="1366"/>
    <cellStyle name="Ввод  5" xfId="1367"/>
    <cellStyle name="Ввод  5 2" xfId="1368"/>
    <cellStyle name="Ввод  5_46EE.2011(v1.0)" xfId="1369"/>
    <cellStyle name="Ввод  6" xfId="1370"/>
    <cellStyle name="Ввод  6 2" xfId="1371"/>
    <cellStyle name="Ввод  6_46EE.2011(v1.0)" xfId="1372"/>
    <cellStyle name="Ввод  7" xfId="1373"/>
    <cellStyle name="Ввод  7 2" xfId="1374"/>
    <cellStyle name="Ввод  7_46EE.2011(v1.0)" xfId="1375"/>
    <cellStyle name="Ввод  8" xfId="1376"/>
    <cellStyle name="Ввод  8 2" xfId="1377"/>
    <cellStyle name="Ввод  8_46EE.2011(v1.0)" xfId="1378"/>
    <cellStyle name="Ввод  9" xfId="1379"/>
    <cellStyle name="Ввод  9 2" xfId="1380"/>
    <cellStyle name="Ввод  9_46EE.2011(v1.0)" xfId="1381"/>
    <cellStyle name="Верт. заголовок" xfId="1382"/>
    <cellStyle name="Вес_продукта" xfId="1383"/>
    <cellStyle name="Вывод 2" xfId="1384"/>
    <cellStyle name="Вывод 2 2" xfId="1385"/>
    <cellStyle name="Вывод 2_46EE.2011(v1.0)" xfId="1386"/>
    <cellStyle name="Вывод 3" xfId="1387"/>
    <cellStyle name="Вывод 3 2" xfId="1388"/>
    <cellStyle name="Вывод 3_46EE.2011(v1.0)" xfId="1389"/>
    <cellStyle name="Вывод 4" xfId="1390"/>
    <cellStyle name="Вывод 4 2" xfId="1391"/>
    <cellStyle name="Вывод 4_46EE.2011(v1.0)" xfId="1392"/>
    <cellStyle name="Вывод 5" xfId="1393"/>
    <cellStyle name="Вывод 5 2" xfId="1394"/>
    <cellStyle name="Вывод 5_46EE.2011(v1.0)" xfId="1395"/>
    <cellStyle name="Вывод 6" xfId="1396"/>
    <cellStyle name="Вывод 6 2" xfId="1397"/>
    <cellStyle name="Вывод 6_46EE.2011(v1.0)" xfId="1398"/>
    <cellStyle name="Вывод 7" xfId="1399"/>
    <cellStyle name="Вывод 7 2" xfId="1400"/>
    <cellStyle name="Вывод 7_46EE.2011(v1.0)" xfId="1401"/>
    <cellStyle name="Вывод 8" xfId="1402"/>
    <cellStyle name="Вывод 8 2" xfId="1403"/>
    <cellStyle name="Вывод 8_46EE.2011(v1.0)" xfId="1404"/>
    <cellStyle name="Вывод 9" xfId="1405"/>
    <cellStyle name="Вывод 9 2" xfId="1406"/>
    <cellStyle name="Вывод 9_46EE.2011(v1.0)" xfId="1407"/>
    <cellStyle name="Вычисление 2" xfId="1408"/>
    <cellStyle name="Вычисление 2 2" xfId="1409"/>
    <cellStyle name="Вычисление 2_46EE.2011(v1.0)" xfId="1410"/>
    <cellStyle name="Вычисление 3" xfId="1411"/>
    <cellStyle name="Вычисление 3 2" xfId="1412"/>
    <cellStyle name="Вычисление 3_46EE.2011(v1.0)" xfId="1413"/>
    <cellStyle name="Вычисление 4" xfId="1414"/>
    <cellStyle name="Вычисление 4 2" xfId="1415"/>
    <cellStyle name="Вычисление 4_46EE.2011(v1.0)" xfId="1416"/>
    <cellStyle name="Вычисление 5" xfId="1417"/>
    <cellStyle name="Вычисление 5 2" xfId="1418"/>
    <cellStyle name="Вычисление 5_46EE.2011(v1.0)" xfId="1419"/>
    <cellStyle name="Вычисление 6" xfId="1420"/>
    <cellStyle name="Вычисление 6 2" xfId="1421"/>
    <cellStyle name="Вычисление 6_46EE.2011(v1.0)" xfId="1422"/>
    <cellStyle name="Вычисление 7" xfId="1423"/>
    <cellStyle name="Вычисление 7 2" xfId="1424"/>
    <cellStyle name="Вычисление 7_46EE.2011(v1.0)" xfId="1425"/>
    <cellStyle name="Вычисление 8" xfId="1426"/>
    <cellStyle name="Вычисление 8 2" xfId="1427"/>
    <cellStyle name="Вычисление 8_46EE.2011(v1.0)" xfId="1428"/>
    <cellStyle name="Вычисление 9" xfId="1429"/>
    <cellStyle name="Вычисление 9 2" xfId="1430"/>
    <cellStyle name="Вычисление 9_46EE.2011(v1.0)" xfId="1431"/>
    <cellStyle name="Гиперссылка 2" xfId="1432"/>
    <cellStyle name="Гиперссылка 2 2" xfId="1433"/>
    <cellStyle name="Гиперссылка 3" xfId="1434"/>
    <cellStyle name="Гиперссылка 4" xfId="1435"/>
    <cellStyle name="Группа" xfId="1436"/>
    <cellStyle name="Группа 0" xfId="1437"/>
    <cellStyle name="Группа 1" xfId="1438"/>
    <cellStyle name="Группа 2" xfId="1439"/>
    <cellStyle name="Группа 3" xfId="1440"/>
    <cellStyle name="Группа 4" xfId="1441"/>
    <cellStyle name="Группа 5" xfId="1442"/>
    <cellStyle name="Группа 6" xfId="1443"/>
    <cellStyle name="Группа 7" xfId="1444"/>
    <cellStyle name="Группа 8" xfId="1445"/>
    <cellStyle name="Группа_additional slides_04.12.03 _1" xfId="1446"/>
    <cellStyle name="ДАТА" xfId="1447"/>
    <cellStyle name="ДАТА 2" xfId="1448"/>
    <cellStyle name="ДАТА 3" xfId="1449"/>
    <cellStyle name="ДАТА 4" xfId="1450"/>
    <cellStyle name="ДАТА 5" xfId="1451"/>
    <cellStyle name="ДАТА 6" xfId="1452"/>
    <cellStyle name="ДАТА 7" xfId="1453"/>
    <cellStyle name="ДАТА 8" xfId="1454"/>
    <cellStyle name="ДАТА 9" xfId="1455"/>
    <cellStyle name="ДАТА_1" xfId="1456"/>
    <cellStyle name="Денежный 2" xfId="1457"/>
    <cellStyle name="Денежный 2 2" xfId="1458"/>
    <cellStyle name="Денежный 2_INDEX.STATION.2012(v1.0)_" xfId="1459"/>
    <cellStyle name="Заголовок" xfId="1460"/>
    <cellStyle name="Заголовок 1 2" xfId="1461"/>
    <cellStyle name="Заголовок 1 2 2" xfId="1462"/>
    <cellStyle name="Заголовок 1 2_46EE.2011(v1.0)" xfId="1463"/>
    <cellStyle name="Заголовок 1 3" xfId="1464"/>
    <cellStyle name="Заголовок 1 3 2" xfId="1465"/>
    <cellStyle name="Заголовок 1 3_46EE.2011(v1.0)" xfId="1466"/>
    <cellStyle name="Заголовок 1 4" xfId="1467"/>
    <cellStyle name="Заголовок 1 4 2" xfId="1468"/>
    <cellStyle name="Заголовок 1 4_46EE.2011(v1.0)" xfId="1469"/>
    <cellStyle name="Заголовок 1 5" xfId="1470"/>
    <cellStyle name="Заголовок 1 5 2" xfId="1471"/>
    <cellStyle name="Заголовок 1 5_46EE.2011(v1.0)" xfId="1472"/>
    <cellStyle name="Заголовок 1 6" xfId="1473"/>
    <cellStyle name="Заголовок 1 6 2" xfId="1474"/>
    <cellStyle name="Заголовок 1 6_46EE.2011(v1.0)" xfId="1475"/>
    <cellStyle name="Заголовок 1 7" xfId="1476"/>
    <cellStyle name="Заголовок 1 7 2" xfId="1477"/>
    <cellStyle name="Заголовок 1 7_46EE.2011(v1.0)" xfId="1478"/>
    <cellStyle name="Заголовок 1 8" xfId="1479"/>
    <cellStyle name="Заголовок 1 8 2" xfId="1480"/>
    <cellStyle name="Заголовок 1 8_46EE.2011(v1.0)" xfId="1481"/>
    <cellStyle name="Заголовок 1 9" xfId="1482"/>
    <cellStyle name="Заголовок 1 9 2" xfId="1483"/>
    <cellStyle name="Заголовок 1 9_46EE.2011(v1.0)" xfId="1484"/>
    <cellStyle name="Заголовок 2 2" xfId="1485"/>
    <cellStyle name="Заголовок 2 2 2" xfId="1486"/>
    <cellStyle name="Заголовок 2 2_46EE.2011(v1.0)" xfId="1487"/>
    <cellStyle name="Заголовок 2 3" xfId="1488"/>
    <cellStyle name="Заголовок 2 3 2" xfId="1489"/>
    <cellStyle name="Заголовок 2 3_46EE.2011(v1.0)" xfId="1490"/>
    <cellStyle name="Заголовок 2 4" xfId="1491"/>
    <cellStyle name="Заголовок 2 4 2" xfId="1492"/>
    <cellStyle name="Заголовок 2 4_46EE.2011(v1.0)" xfId="1493"/>
    <cellStyle name="Заголовок 2 5" xfId="1494"/>
    <cellStyle name="Заголовок 2 5 2" xfId="1495"/>
    <cellStyle name="Заголовок 2 5_46EE.2011(v1.0)" xfId="1496"/>
    <cellStyle name="Заголовок 2 6" xfId="1497"/>
    <cellStyle name="Заголовок 2 6 2" xfId="1498"/>
    <cellStyle name="Заголовок 2 6_46EE.2011(v1.0)" xfId="1499"/>
    <cellStyle name="Заголовок 2 7" xfId="1500"/>
    <cellStyle name="Заголовок 2 7 2" xfId="1501"/>
    <cellStyle name="Заголовок 2 7_46EE.2011(v1.0)" xfId="1502"/>
    <cellStyle name="Заголовок 2 8" xfId="1503"/>
    <cellStyle name="Заголовок 2 8 2" xfId="1504"/>
    <cellStyle name="Заголовок 2 8_46EE.2011(v1.0)" xfId="1505"/>
    <cellStyle name="Заголовок 2 9" xfId="1506"/>
    <cellStyle name="Заголовок 2 9 2" xfId="1507"/>
    <cellStyle name="Заголовок 2 9_46EE.2011(v1.0)" xfId="1508"/>
    <cellStyle name="Заголовок 3 2" xfId="1509"/>
    <cellStyle name="Заголовок 3 2 2" xfId="1510"/>
    <cellStyle name="Заголовок 3 2_46EE.2011(v1.0)" xfId="1511"/>
    <cellStyle name="Заголовок 3 3" xfId="1512"/>
    <cellStyle name="Заголовок 3 3 2" xfId="1513"/>
    <cellStyle name="Заголовок 3 3_46EE.2011(v1.0)" xfId="1514"/>
    <cellStyle name="Заголовок 3 4" xfId="1515"/>
    <cellStyle name="Заголовок 3 4 2" xfId="1516"/>
    <cellStyle name="Заголовок 3 4_46EE.2011(v1.0)" xfId="1517"/>
    <cellStyle name="Заголовок 3 5" xfId="1518"/>
    <cellStyle name="Заголовок 3 5 2" xfId="1519"/>
    <cellStyle name="Заголовок 3 5_46EE.2011(v1.0)" xfId="1520"/>
    <cellStyle name="Заголовок 3 6" xfId="1521"/>
    <cellStyle name="Заголовок 3 6 2" xfId="1522"/>
    <cellStyle name="Заголовок 3 6_46EE.2011(v1.0)" xfId="1523"/>
    <cellStyle name="Заголовок 3 7" xfId="1524"/>
    <cellStyle name="Заголовок 3 7 2" xfId="1525"/>
    <cellStyle name="Заголовок 3 7_46EE.2011(v1.0)" xfId="1526"/>
    <cellStyle name="Заголовок 3 8" xfId="1527"/>
    <cellStyle name="Заголовок 3 8 2" xfId="1528"/>
    <cellStyle name="Заголовок 3 8_46EE.2011(v1.0)" xfId="1529"/>
    <cellStyle name="Заголовок 3 9" xfId="1530"/>
    <cellStyle name="Заголовок 3 9 2" xfId="1531"/>
    <cellStyle name="Заголовок 3 9_46EE.2011(v1.0)" xfId="1532"/>
    <cellStyle name="Заголовок 4 2" xfId="1533"/>
    <cellStyle name="Заголовок 4 2 2" xfId="1534"/>
    <cellStyle name="Заголовок 4 3" xfId="1535"/>
    <cellStyle name="Заголовок 4 3 2" xfId="1536"/>
    <cellStyle name="Заголовок 4 4" xfId="1537"/>
    <cellStyle name="Заголовок 4 4 2" xfId="1538"/>
    <cellStyle name="Заголовок 4 5" xfId="1539"/>
    <cellStyle name="Заголовок 4 5 2" xfId="1540"/>
    <cellStyle name="Заголовок 4 6" xfId="1541"/>
    <cellStyle name="Заголовок 4 6 2" xfId="1542"/>
    <cellStyle name="Заголовок 4 7" xfId="1543"/>
    <cellStyle name="Заголовок 4 7 2" xfId="1544"/>
    <cellStyle name="Заголовок 4 8" xfId="1545"/>
    <cellStyle name="Заголовок 4 8 2" xfId="1546"/>
    <cellStyle name="Заголовок 4 9" xfId="1547"/>
    <cellStyle name="Заголовок 4 9 2" xfId="1548"/>
    <cellStyle name="ЗАГОЛОВОК1" xfId="1549"/>
    <cellStyle name="ЗАГОЛОВОК2" xfId="1550"/>
    <cellStyle name="ЗаголовокСтолбца" xfId="1551"/>
    <cellStyle name="Защитный" xfId="1552"/>
    <cellStyle name="Значение" xfId="1553"/>
    <cellStyle name="Зоголовок" xfId="1554"/>
    <cellStyle name="Итог 2" xfId="1555"/>
    <cellStyle name="Итог 2 2" xfId="1556"/>
    <cellStyle name="Итог 2_46EE.2011(v1.0)" xfId="1557"/>
    <cellStyle name="Итог 3" xfId="1558"/>
    <cellStyle name="Итог 3 2" xfId="1559"/>
    <cellStyle name="Итог 3_46EE.2011(v1.0)" xfId="1560"/>
    <cellStyle name="Итог 4" xfId="1561"/>
    <cellStyle name="Итог 4 2" xfId="1562"/>
    <cellStyle name="Итог 4_46EE.2011(v1.0)" xfId="1563"/>
    <cellStyle name="Итог 5" xfId="1564"/>
    <cellStyle name="Итог 5 2" xfId="1565"/>
    <cellStyle name="Итог 5_46EE.2011(v1.0)" xfId="1566"/>
    <cellStyle name="Итог 6" xfId="1567"/>
    <cellStyle name="Итог 6 2" xfId="1568"/>
    <cellStyle name="Итог 6_46EE.2011(v1.0)" xfId="1569"/>
    <cellStyle name="Итог 7" xfId="1570"/>
    <cellStyle name="Итог 7 2" xfId="1571"/>
    <cellStyle name="Итог 7_46EE.2011(v1.0)" xfId="1572"/>
    <cellStyle name="Итог 8" xfId="1573"/>
    <cellStyle name="Итог 8 2" xfId="1574"/>
    <cellStyle name="Итог 8_46EE.2011(v1.0)" xfId="1575"/>
    <cellStyle name="Итог 9" xfId="1576"/>
    <cellStyle name="Итог 9 2" xfId="1577"/>
    <cellStyle name="Итог 9_46EE.2011(v1.0)" xfId="1578"/>
    <cellStyle name="Итого" xfId="1579"/>
    <cellStyle name="ИТОГОВЫЙ" xfId="1580"/>
    <cellStyle name="ИТОГОВЫЙ 2" xfId="1581"/>
    <cellStyle name="ИТОГОВЫЙ 3" xfId="1582"/>
    <cellStyle name="ИТОГОВЫЙ 4" xfId="1583"/>
    <cellStyle name="ИТОГОВЫЙ 5" xfId="1584"/>
    <cellStyle name="ИТОГОВЫЙ 6" xfId="1585"/>
    <cellStyle name="ИТОГОВЫЙ 7" xfId="1586"/>
    <cellStyle name="ИТОГОВЫЙ 8" xfId="1587"/>
    <cellStyle name="ИТОГОВЫЙ 9" xfId="1588"/>
    <cellStyle name="ИТОГОВЫЙ_1" xfId="1589"/>
    <cellStyle name="Контрольная ячейка 2" xfId="1590"/>
    <cellStyle name="Контрольная ячейка 2 2" xfId="1591"/>
    <cellStyle name="Контрольная ячейка 2_46EE.2011(v1.0)" xfId="1592"/>
    <cellStyle name="Контрольная ячейка 3" xfId="1593"/>
    <cellStyle name="Контрольная ячейка 3 2" xfId="1594"/>
    <cellStyle name="Контрольная ячейка 3_46EE.2011(v1.0)" xfId="1595"/>
    <cellStyle name="Контрольная ячейка 4" xfId="1596"/>
    <cellStyle name="Контрольная ячейка 4 2" xfId="1597"/>
    <cellStyle name="Контрольная ячейка 4_46EE.2011(v1.0)" xfId="1598"/>
    <cellStyle name="Контрольная ячейка 5" xfId="1599"/>
    <cellStyle name="Контрольная ячейка 5 2" xfId="1600"/>
    <cellStyle name="Контрольная ячейка 5_46EE.2011(v1.0)" xfId="1601"/>
    <cellStyle name="Контрольная ячейка 6" xfId="1602"/>
    <cellStyle name="Контрольная ячейка 6 2" xfId="1603"/>
    <cellStyle name="Контрольная ячейка 6_46EE.2011(v1.0)" xfId="1604"/>
    <cellStyle name="Контрольная ячейка 7" xfId="1605"/>
    <cellStyle name="Контрольная ячейка 7 2" xfId="1606"/>
    <cellStyle name="Контрольная ячейка 7_46EE.2011(v1.0)" xfId="1607"/>
    <cellStyle name="Контрольная ячейка 8" xfId="1608"/>
    <cellStyle name="Контрольная ячейка 8 2" xfId="1609"/>
    <cellStyle name="Контрольная ячейка 8_46EE.2011(v1.0)" xfId="1610"/>
    <cellStyle name="Контрольная ячейка 9" xfId="1611"/>
    <cellStyle name="Контрольная ячейка 9 2" xfId="1612"/>
    <cellStyle name="Контрольная ячейка 9_46EE.2011(v1.0)" xfId="1613"/>
    <cellStyle name="Миша (бланки отчетности)" xfId="1614"/>
    <cellStyle name="Мои наименования показателей" xfId="1615"/>
    <cellStyle name="Мои наименования показателей 2" xfId="1616"/>
    <cellStyle name="Мои наименования показателей 2 2" xfId="1617"/>
    <cellStyle name="Мои наименования показателей 2 3" xfId="1618"/>
    <cellStyle name="Мои наименования показателей 2 4" xfId="1619"/>
    <cellStyle name="Мои наименования показателей 2 5" xfId="1620"/>
    <cellStyle name="Мои наименования показателей 2 6" xfId="1621"/>
    <cellStyle name="Мои наименования показателей 2 7" xfId="1622"/>
    <cellStyle name="Мои наименования показателей 2 8" xfId="1623"/>
    <cellStyle name="Мои наименования показателей 2 9" xfId="1624"/>
    <cellStyle name="Мои наименования показателей 2_1" xfId="1625"/>
    <cellStyle name="Мои наименования показателей 3" xfId="1626"/>
    <cellStyle name="Мои наименования показателей 3 2" xfId="1627"/>
    <cellStyle name="Мои наименования показателей 3 3" xfId="1628"/>
    <cellStyle name="Мои наименования показателей 3 4" xfId="1629"/>
    <cellStyle name="Мои наименования показателей 3 5" xfId="1630"/>
    <cellStyle name="Мои наименования показателей 3 6" xfId="1631"/>
    <cellStyle name="Мои наименования показателей 3 7" xfId="1632"/>
    <cellStyle name="Мои наименования показателей 3 8" xfId="1633"/>
    <cellStyle name="Мои наименования показателей 3 9" xfId="1634"/>
    <cellStyle name="Мои наименования показателей 3_1" xfId="1635"/>
    <cellStyle name="Мои наименования показателей 4" xfId="1636"/>
    <cellStyle name="Мои наименования показателей 4 2" xfId="1637"/>
    <cellStyle name="Мои наименования показателей 4 3" xfId="1638"/>
    <cellStyle name="Мои наименования показателей 4 4" xfId="1639"/>
    <cellStyle name="Мои наименования показателей 4 5" xfId="1640"/>
    <cellStyle name="Мои наименования показателей 4 6" xfId="1641"/>
    <cellStyle name="Мои наименования показателей 4 7" xfId="1642"/>
    <cellStyle name="Мои наименования показателей 4 8" xfId="1643"/>
    <cellStyle name="Мои наименования показателей 4 9" xfId="1644"/>
    <cellStyle name="Мои наименования показателей 4_1" xfId="1645"/>
    <cellStyle name="Мои наименования показателей 5" xfId="1646"/>
    <cellStyle name="Мои наименования показателей 5 2" xfId="1647"/>
    <cellStyle name="Мои наименования показателей 5 3" xfId="1648"/>
    <cellStyle name="Мои наименования показателей 5 4" xfId="1649"/>
    <cellStyle name="Мои наименования показателей 5 5" xfId="1650"/>
    <cellStyle name="Мои наименования показателей 5 6" xfId="1651"/>
    <cellStyle name="Мои наименования показателей 5 7" xfId="1652"/>
    <cellStyle name="Мои наименования показателей 5 8" xfId="1653"/>
    <cellStyle name="Мои наименования показателей 5 9" xfId="1654"/>
    <cellStyle name="Мои наименования показателей 5_1" xfId="1655"/>
    <cellStyle name="Мои наименования показателей 6" xfId="1656"/>
    <cellStyle name="Мои наименования показателей 6 2" xfId="1657"/>
    <cellStyle name="Мои наименования показателей 6 3" xfId="1658"/>
    <cellStyle name="Мои наименования показателей 6_46EE.2011(v1.0)" xfId="1659"/>
    <cellStyle name="Мои наименования показателей 7" xfId="1660"/>
    <cellStyle name="Мои наименования показателей 7 2" xfId="1661"/>
    <cellStyle name="Мои наименования показателей 7 3" xfId="1662"/>
    <cellStyle name="Мои наименования показателей 7_46EE.2011(v1.0)" xfId="1663"/>
    <cellStyle name="Мои наименования показателей 8" xfId="1664"/>
    <cellStyle name="Мои наименования показателей 8 2" xfId="1665"/>
    <cellStyle name="Мои наименования показателей 8 3" xfId="1666"/>
    <cellStyle name="Мои наименования показателей 8_46EE.2011(v1.0)" xfId="1667"/>
    <cellStyle name="Мои наименования показателей_46EE.2011" xfId="1668"/>
    <cellStyle name="Мой заголовок" xfId="1669"/>
    <cellStyle name="Мой заголовок листа" xfId="1670"/>
    <cellStyle name="Мой заголовок_Новая инструкция1_фст" xfId="1671"/>
    <cellStyle name="назв фил" xfId="1672"/>
    <cellStyle name="Название 2" xfId="1673"/>
    <cellStyle name="Название 2 2" xfId="1674"/>
    <cellStyle name="Название 3" xfId="1675"/>
    <cellStyle name="Название 3 2" xfId="1676"/>
    <cellStyle name="Название 4" xfId="1677"/>
    <cellStyle name="Название 4 2" xfId="1678"/>
    <cellStyle name="Название 5" xfId="1679"/>
    <cellStyle name="Название 5 2" xfId="1680"/>
    <cellStyle name="Название 6" xfId="1681"/>
    <cellStyle name="Название 6 2" xfId="1682"/>
    <cellStyle name="Название 7" xfId="1683"/>
    <cellStyle name="Название 7 2" xfId="1684"/>
    <cellStyle name="Название 8" xfId="1685"/>
    <cellStyle name="Название 8 2" xfId="1686"/>
    <cellStyle name="Название 9" xfId="1687"/>
    <cellStyle name="Название 9 2" xfId="1688"/>
    <cellStyle name="Невидимый" xfId="1689"/>
    <cellStyle name="Нейтральный 2" xfId="1690"/>
    <cellStyle name="Нейтральный 2 2" xfId="1691"/>
    <cellStyle name="Нейтральный 3" xfId="1692"/>
    <cellStyle name="Нейтральный 3 2" xfId="1693"/>
    <cellStyle name="Нейтральный 4" xfId="1694"/>
    <cellStyle name="Нейтральный 4 2" xfId="1695"/>
    <cellStyle name="Нейтральный 5" xfId="1696"/>
    <cellStyle name="Нейтральный 5 2" xfId="1697"/>
    <cellStyle name="Нейтральный 6" xfId="1698"/>
    <cellStyle name="Нейтральный 6 2" xfId="1699"/>
    <cellStyle name="Нейтральный 7" xfId="1700"/>
    <cellStyle name="Нейтральный 7 2" xfId="1701"/>
    <cellStyle name="Нейтральный 8" xfId="1702"/>
    <cellStyle name="Нейтральный 8 2" xfId="1703"/>
    <cellStyle name="Нейтральный 9" xfId="1704"/>
    <cellStyle name="Нейтральный 9 2" xfId="1705"/>
    <cellStyle name="Низ1" xfId="1706"/>
    <cellStyle name="Низ2" xfId="1707"/>
    <cellStyle name="Обычный" xfId="0" builtinId="0"/>
    <cellStyle name="Обычный 10" xfId="1708"/>
    <cellStyle name="Обычный 11" xfId="1709"/>
    <cellStyle name="Обычный 11 2" xfId="1710"/>
    <cellStyle name="Обычный 11_46EE.2011(v1.2)" xfId="1711"/>
    <cellStyle name="Обычный 12" xfId="1712"/>
    <cellStyle name="Обычный 12 2" xfId="1713"/>
    <cellStyle name="Обычный 13" xfId="1714"/>
    <cellStyle name="Обычный 13 2" xfId="1715"/>
    <cellStyle name="Обычный 14" xfId="1716"/>
    <cellStyle name="Обычный 15" xfId="1717"/>
    <cellStyle name="Обычный 16" xfId="1718"/>
    <cellStyle name="Обычный 17" xfId="1719"/>
    <cellStyle name="Обычный 18" xfId="1720"/>
    <cellStyle name="Обычный 19" xfId="1721"/>
    <cellStyle name="Обычный 2" xfId="1"/>
    <cellStyle name="Обычный 2 10" xfId="2"/>
    <cellStyle name="Обычный 2 11" xfId="1722"/>
    <cellStyle name="Обычный 2 2" xfId="1723"/>
    <cellStyle name="Обычный 2 2 2" xfId="1724"/>
    <cellStyle name="Обычный 2 2 2 2" xfId="1725"/>
    <cellStyle name="Обычный 2 2 2 2 2" xfId="1726"/>
    <cellStyle name="Обычный 2 2 2 3" xfId="1727"/>
    <cellStyle name="Обычный 2 2 2 4" xfId="1728"/>
    <cellStyle name="Обычный 2 2 3" xfId="1729"/>
    <cellStyle name="Обычный 2 2 4" xfId="1730"/>
    <cellStyle name="Обычный 2 2_46EE.2011(v1.0)" xfId="1731"/>
    <cellStyle name="Обычный 2 3" xfId="1732"/>
    <cellStyle name="Обычный 2 3 2" xfId="1733"/>
    <cellStyle name="Обычный 2 3 3" xfId="1734"/>
    <cellStyle name="Обычный 2 3 4" xfId="1735"/>
    <cellStyle name="Обычный 2 3 4 2" xfId="1736"/>
    <cellStyle name="Обычный 2 3 5" xfId="1737"/>
    <cellStyle name="Обычный 2 3 6" xfId="1738"/>
    <cellStyle name="Обычный 2 3_46EE.2011(v1.0)" xfId="1739"/>
    <cellStyle name="Обычный 2 4" xfId="1740"/>
    <cellStyle name="Обычный 2 4 2" xfId="1741"/>
    <cellStyle name="Обычный 2 4 2 2" xfId="1742"/>
    <cellStyle name="Обычный 2 4 3" xfId="1743"/>
    <cellStyle name="Обычный 2 4 4" xfId="1744"/>
    <cellStyle name="Обычный 2 4 5" xfId="1745"/>
    <cellStyle name="Обычный 2 4_46EE.2011(v1.0)" xfId="1746"/>
    <cellStyle name="Обычный 2 5" xfId="1747"/>
    <cellStyle name="Обычный 2 5 2" xfId="1748"/>
    <cellStyle name="Обычный 2 5 2 2" xfId="1749"/>
    <cellStyle name="Обычный 2 5 3" xfId="1750"/>
    <cellStyle name="Обычный 2 5 4" xfId="1751"/>
    <cellStyle name="Обычный 2 5_46EE.2011(v1.0)" xfId="1752"/>
    <cellStyle name="Обычный 2 6" xfId="1753"/>
    <cellStyle name="Обычный 2 6 2" xfId="1754"/>
    <cellStyle name="Обычный 2 6 3" xfId="1755"/>
    <cellStyle name="Обычный 2 6 4" xfId="1756"/>
    <cellStyle name="Обычный 2 6 5" xfId="1757"/>
    <cellStyle name="Обычный 2 6_46EE.2011(v1.0)" xfId="1758"/>
    <cellStyle name="Обычный 2 7" xfId="1759"/>
    <cellStyle name="Обычный 2 8" xfId="1760"/>
    <cellStyle name="Обычный 2 9" xfId="1761"/>
    <cellStyle name="Обычный 2_1" xfId="1762"/>
    <cellStyle name="Обычный 20" xfId="1763"/>
    <cellStyle name="Обычный 21" xfId="1764"/>
    <cellStyle name="Обычный 22" xfId="1765"/>
    <cellStyle name="Обычный 23" xfId="1766"/>
    <cellStyle name="Обычный 24" xfId="1767"/>
    <cellStyle name="Обычный 25" xfId="1768"/>
    <cellStyle name="Обычный 3" xfId="1769"/>
    <cellStyle name="Обычный 3 2" xfId="3"/>
    <cellStyle name="Обычный 3 3" xfId="1770"/>
    <cellStyle name="Обычный 3 3 2" xfId="1771"/>
    <cellStyle name="Обычный 3 4" xfId="1772"/>
    <cellStyle name="Обычный 4" xfId="1773"/>
    <cellStyle name="Обычный 4 2" xfId="1774"/>
    <cellStyle name="Обычный 4 2 2" xfId="1775"/>
    <cellStyle name="Обычный 4 2_BALANCE.WARM.2011YEAR(v1.5)" xfId="1776"/>
    <cellStyle name="Обычный 4 3" xfId="1777"/>
    <cellStyle name="Обычный 4 4" xfId="1778"/>
    <cellStyle name="Обычный 4_ARMRAZR" xfId="1779"/>
    <cellStyle name="Обычный 5" xfId="1780"/>
    <cellStyle name="Обычный 54" xfId="1781"/>
    <cellStyle name="Обычный 6" xfId="1782"/>
    <cellStyle name="Обычный 6 2" xfId="1783"/>
    <cellStyle name="Обычный 6 3" xfId="1784"/>
    <cellStyle name="Обычный 6 4" xfId="1785"/>
    <cellStyle name="Обычный 7" xfId="1786"/>
    <cellStyle name="Обычный 8" xfId="1787"/>
    <cellStyle name="Обычный 9" xfId="1788"/>
    <cellStyle name="Ошибка" xfId="1789"/>
    <cellStyle name="Плохой 2" xfId="1790"/>
    <cellStyle name="Плохой 2 2" xfId="1791"/>
    <cellStyle name="Плохой 3" xfId="1792"/>
    <cellStyle name="Плохой 3 2" xfId="1793"/>
    <cellStyle name="Плохой 4" xfId="1794"/>
    <cellStyle name="Плохой 4 2" xfId="1795"/>
    <cellStyle name="Плохой 5" xfId="1796"/>
    <cellStyle name="Плохой 5 2" xfId="1797"/>
    <cellStyle name="Плохой 6" xfId="1798"/>
    <cellStyle name="Плохой 6 2" xfId="1799"/>
    <cellStyle name="Плохой 7" xfId="1800"/>
    <cellStyle name="Плохой 7 2" xfId="1801"/>
    <cellStyle name="Плохой 8" xfId="1802"/>
    <cellStyle name="Плохой 8 2" xfId="1803"/>
    <cellStyle name="Плохой 9" xfId="1804"/>
    <cellStyle name="Плохой 9 2" xfId="1805"/>
    <cellStyle name="По центру с переносом" xfId="1806"/>
    <cellStyle name="По ширине с переносом" xfId="1807"/>
    <cellStyle name="Подгруппа" xfId="1808"/>
    <cellStyle name="Поле ввода" xfId="1809"/>
    <cellStyle name="Пояснение 2" xfId="1810"/>
    <cellStyle name="Пояснение 2 2" xfId="1811"/>
    <cellStyle name="Пояснение 3" xfId="1812"/>
    <cellStyle name="Пояснение 3 2" xfId="1813"/>
    <cellStyle name="Пояснение 4" xfId="1814"/>
    <cellStyle name="Пояснение 4 2" xfId="1815"/>
    <cellStyle name="Пояснение 5" xfId="1816"/>
    <cellStyle name="Пояснение 5 2" xfId="1817"/>
    <cellStyle name="Пояснение 6" xfId="1818"/>
    <cellStyle name="Пояснение 6 2" xfId="1819"/>
    <cellStyle name="Пояснение 7" xfId="1820"/>
    <cellStyle name="Пояснение 7 2" xfId="1821"/>
    <cellStyle name="Пояснение 8" xfId="1822"/>
    <cellStyle name="Пояснение 8 2" xfId="1823"/>
    <cellStyle name="Пояснение 9" xfId="1824"/>
    <cellStyle name="Пояснение 9 2" xfId="1825"/>
    <cellStyle name="Примечание 10" xfId="1826"/>
    <cellStyle name="Примечание 10 2" xfId="1827"/>
    <cellStyle name="Примечание 10 3" xfId="1828"/>
    <cellStyle name="Примечание 10_46EE.2011(v1.0)" xfId="1829"/>
    <cellStyle name="Примечание 11" xfId="1830"/>
    <cellStyle name="Примечание 11 2" xfId="1831"/>
    <cellStyle name="Примечание 11 3" xfId="1832"/>
    <cellStyle name="Примечание 11_46EE.2011(v1.0)" xfId="1833"/>
    <cellStyle name="Примечание 12" xfId="1834"/>
    <cellStyle name="Примечание 12 2" xfId="1835"/>
    <cellStyle name="Примечание 12 3" xfId="1836"/>
    <cellStyle name="Примечание 12_46EE.2011(v1.0)" xfId="1837"/>
    <cellStyle name="Примечание 2" xfId="1838"/>
    <cellStyle name="Примечание 2 2" xfId="1839"/>
    <cellStyle name="Примечание 2 3" xfId="1840"/>
    <cellStyle name="Примечание 2 4" xfId="1841"/>
    <cellStyle name="Примечание 2 5" xfId="1842"/>
    <cellStyle name="Примечание 2 6" xfId="1843"/>
    <cellStyle name="Примечание 2 7" xfId="1844"/>
    <cellStyle name="Примечание 2 8" xfId="1845"/>
    <cellStyle name="Примечание 2 9" xfId="1846"/>
    <cellStyle name="Примечание 2_46EE.2011(v1.0)" xfId="1847"/>
    <cellStyle name="Примечание 3" xfId="1848"/>
    <cellStyle name="Примечание 3 2" xfId="1849"/>
    <cellStyle name="Примечание 3 3" xfId="1850"/>
    <cellStyle name="Примечание 3 4" xfId="1851"/>
    <cellStyle name="Примечание 3 5" xfId="1852"/>
    <cellStyle name="Примечание 3 6" xfId="1853"/>
    <cellStyle name="Примечание 3 7" xfId="1854"/>
    <cellStyle name="Примечание 3 8" xfId="1855"/>
    <cellStyle name="Примечание 3 9" xfId="1856"/>
    <cellStyle name="Примечание 3_46EE.2011(v1.0)" xfId="1857"/>
    <cellStyle name="Примечание 4" xfId="1858"/>
    <cellStyle name="Примечание 4 2" xfId="1859"/>
    <cellStyle name="Примечание 4 3" xfId="1860"/>
    <cellStyle name="Примечание 4 4" xfId="1861"/>
    <cellStyle name="Примечание 4 5" xfId="1862"/>
    <cellStyle name="Примечание 4 6" xfId="1863"/>
    <cellStyle name="Примечание 4 7" xfId="1864"/>
    <cellStyle name="Примечание 4 8" xfId="1865"/>
    <cellStyle name="Примечание 4 9" xfId="1866"/>
    <cellStyle name="Примечание 4_46EE.2011(v1.0)" xfId="1867"/>
    <cellStyle name="Примечание 5" xfId="1868"/>
    <cellStyle name="Примечание 5 2" xfId="1869"/>
    <cellStyle name="Примечание 5 3" xfId="1870"/>
    <cellStyle name="Примечание 5 4" xfId="1871"/>
    <cellStyle name="Примечание 5 5" xfId="1872"/>
    <cellStyle name="Примечание 5 6" xfId="1873"/>
    <cellStyle name="Примечание 5 7" xfId="1874"/>
    <cellStyle name="Примечание 5 8" xfId="1875"/>
    <cellStyle name="Примечание 5 9" xfId="1876"/>
    <cellStyle name="Примечание 5_46EE.2011(v1.0)" xfId="1877"/>
    <cellStyle name="Примечание 6" xfId="1878"/>
    <cellStyle name="Примечание 6 2" xfId="1879"/>
    <cellStyle name="Примечание 6_46EE.2011(v1.0)" xfId="1880"/>
    <cellStyle name="Примечание 7" xfId="1881"/>
    <cellStyle name="Примечание 7 2" xfId="1882"/>
    <cellStyle name="Примечание 7_46EE.2011(v1.0)" xfId="1883"/>
    <cellStyle name="Примечание 8" xfId="1884"/>
    <cellStyle name="Примечание 8 2" xfId="1885"/>
    <cellStyle name="Примечание 8_46EE.2011(v1.0)" xfId="1886"/>
    <cellStyle name="Примечание 9" xfId="1887"/>
    <cellStyle name="Примечание 9 2" xfId="1888"/>
    <cellStyle name="Примечание 9_46EE.2011(v1.0)" xfId="1889"/>
    <cellStyle name="Продукт" xfId="1890"/>
    <cellStyle name="Процентный 10" xfId="1891"/>
    <cellStyle name="Процентный 2" xfId="1892"/>
    <cellStyle name="Процентный 2 2" xfId="1893"/>
    <cellStyle name="Процентный 2 3" xfId="1894"/>
    <cellStyle name="Процентный 3" xfId="1895"/>
    <cellStyle name="Процентный 3 2" xfId="1896"/>
    <cellStyle name="Процентный 3 3" xfId="1897"/>
    <cellStyle name="Процентный 4" xfId="1898"/>
    <cellStyle name="Процентный 4 2" xfId="1899"/>
    <cellStyle name="Процентный 4 3" xfId="1900"/>
    <cellStyle name="Процентный 5" xfId="1901"/>
    <cellStyle name="Процентный 9" xfId="1902"/>
    <cellStyle name="Разница" xfId="1903"/>
    <cellStyle name="Рамки" xfId="1904"/>
    <cellStyle name="Сводная таблица" xfId="1905"/>
    <cellStyle name="Связанная ячейка 2" xfId="1906"/>
    <cellStyle name="Связанная ячейка 2 2" xfId="1907"/>
    <cellStyle name="Связанная ячейка 2_46EE.2011(v1.0)" xfId="1908"/>
    <cellStyle name="Связанная ячейка 3" xfId="1909"/>
    <cellStyle name="Связанная ячейка 3 2" xfId="1910"/>
    <cellStyle name="Связанная ячейка 3_46EE.2011(v1.0)" xfId="1911"/>
    <cellStyle name="Связанная ячейка 4" xfId="1912"/>
    <cellStyle name="Связанная ячейка 4 2" xfId="1913"/>
    <cellStyle name="Связанная ячейка 4_46EE.2011(v1.0)" xfId="1914"/>
    <cellStyle name="Связанная ячейка 5" xfId="1915"/>
    <cellStyle name="Связанная ячейка 5 2" xfId="1916"/>
    <cellStyle name="Связанная ячейка 5_46EE.2011(v1.0)" xfId="1917"/>
    <cellStyle name="Связанная ячейка 6" xfId="1918"/>
    <cellStyle name="Связанная ячейка 6 2" xfId="1919"/>
    <cellStyle name="Связанная ячейка 6_46EE.2011(v1.0)" xfId="1920"/>
    <cellStyle name="Связанная ячейка 7" xfId="1921"/>
    <cellStyle name="Связанная ячейка 7 2" xfId="1922"/>
    <cellStyle name="Связанная ячейка 7_46EE.2011(v1.0)" xfId="1923"/>
    <cellStyle name="Связанная ячейка 8" xfId="1924"/>
    <cellStyle name="Связанная ячейка 8 2" xfId="1925"/>
    <cellStyle name="Связанная ячейка 8_46EE.2011(v1.0)" xfId="1926"/>
    <cellStyle name="Связанная ячейка 9" xfId="1927"/>
    <cellStyle name="Связанная ячейка 9 2" xfId="1928"/>
    <cellStyle name="Связанная ячейка 9_46EE.2011(v1.0)" xfId="1929"/>
    <cellStyle name="Стиль 1" xfId="1930"/>
    <cellStyle name="Стиль 1 2" xfId="1931"/>
    <cellStyle name="Стиль 1 2 2" xfId="1932"/>
    <cellStyle name="Стиль 1 2_46EP.2012(v0.1)" xfId="1933"/>
    <cellStyle name="Стиль 1_Новая инструкция1_фст" xfId="1934"/>
    <cellStyle name="Субсчет" xfId="1935"/>
    <cellStyle name="Счет" xfId="1936"/>
    <cellStyle name="ТЕКСТ" xfId="1937"/>
    <cellStyle name="ТЕКСТ 2" xfId="1938"/>
    <cellStyle name="ТЕКСТ 3" xfId="1939"/>
    <cellStyle name="ТЕКСТ 4" xfId="1940"/>
    <cellStyle name="ТЕКСТ 5" xfId="1941"/>
    <cellStyle name="ТЕКСТ 6" xfId="1942"/>
    <cellStyle name="ТЕКСТ 7" xfId="1943"/>
    <cellStyle name="ТЕКСТ 8" xfId="1944"/>
    <cellStyle name="ТЕКСТ 9" xfId="1945"/>
    <cellStyle name="Текст предупреждения 2" xfId="1946"/>
    <cellStyle name="Текст предупреждения 2 2" xfId="1947"/>
    <cellStyle name="Текст предупреждения 3" xfId="1948"/>
    <cellStyle name="Текст предупреждения 3 2" xfId="1949"/>
    <cellStyle name="Текст предупреждения 4" xfId="1950"/>
    <cellStyle name="Текст предупреждения 4 2" xfId="1951"/>
    <cellStyle name="Текст предупреждения 5" xfId="1952"/>
    <cellStyle name="Текст предупреждения 5 2" xfId="1953"/>
    <cellStyle name="Текст предупреждения 6" xfId="1954"/>
    <cellStyle name="Текст предупреждения 6 2" xfId="1955"/>
    <cellStyle name="Текст предупреждения 7" xfId="1956"/>
    <cellStyle name="Текст предупреждения 7 2" xfId="1957"/>
    <cellStyle name="Текст предупреждения 8" xfId="1958"/>
    <cellStyle name="Текст предупреждения 8 2" xfId="1959"/>
    <cellStyle name="Текст предупреждения 9" xfId="1960"/>
    <cellStyle name="Текст предупреждения 9 2" xfId="1961"/>
    <cellStyle name="Текстовый" xfId="1962"/>
    <cellStyle name="Текстовый 2" xfId="1963"/>
    <cellStyle name="Текстовый 3" xfId="1964"/>
    <cellStyle name="Текстовый 4" xfId="1965"/>
    <cellStyle name="Текстовый 5" xfId="1966"/>
    <cellStyle name="Текстовый 6" xfId="1967"/>
    <cellStyle name="Текстовый 7" xfId="1968"/>
    <cellStyle name="Текстовый 8" xfId="1969"/>
    <cellStyle name="Текстовый 9" xfId="1970"/>
    <cellStyle name="Текстовый_1" xfId="1971"/>
    <cellStyle name="Тысячи [0]_22гк" xfId="1972"/>
    <cellStyle name="Тысячи_22гк" xfId="1973"/>
    <cellStyle name="ФИКСИРОВАННЫЙ" xfId="1974"/>
    <cellStyle name="ФИКСИРОВАННЫЙ 2" xfId="1975"/>
    <cellStyle name="ФИКСИРОВАННЫЙ 3" xfId="1976"/>
    <cellStyle name="ФИКСИРОВАННЫЙ 4" xfId="1977"/>
    <cellStyle name="ФИКСИРОВАННЫЙ 5" xfId="1978"/>
    <cellStyle name="ФИКСИРОВАННЫЙ 6" xfId="1979"/>
    <cellStyle name="ФИКСИРОВАННЫЙ 7" xfId="1980"/>
    <cellStyle name="ФИКСИРОВАННЫЙ 8" xfId="1981"/>
    <cellStyle name="ФИКСИРОВАННЫЙ 9" xfId="1982"/>
    <cellStyle name="ФИКСИРОВАННЫЙ_1" xfId="1983"/>
    <cellStyle name="Финансовый [0] 2" xfId="1984"/>
    <cellStyle name="Финансовый [0] 3" xfId="1985"/>
    <cellStyle name="Финансовый 10" xfId="1986"/>
    <cellStyle name="Финансовый 11" xfId="1987"/>
    <cellStyle name="Финансовый 12" xfId="1988"/>
    <cellStyle name="Финансовый 13" xfId="1989"/>
    <cellStyle name="Финансовый 14" xfId="1990"/>
    <cellStyle name="Финансовый 15" xfId="1991"/>
    <cellStyle name="Финансовый 2" xfId="1992"/>
    <cellStyle name="Финансовый 2 2" xfId="1993"/>
    <cellStyle name="Финансовый 2 2 2" xfId="1994"/>
    <cellStyle name="Финансовый 2 2 3" xfId="1995"/>
    <cellStyle name="Финансовый 2 2 3 2" xfId="1996"/>
    <cellStyle name="Финансовый 2 2 3 2 2" xfId="1997"/>
    <cellStyle name="Финансовый 2 2 4" xfId="1998"/>
    <cellStyle name="Финансовый 2 2 5" xfId="1999"/>
    <cellStyle name="Финансовый 2 2 6" xfId="2000"/>
    <cellStyle name="Финансовый 2 2_INDEX.STATION.2012(v1.0)_" xfId="2001"/>
    <cellStyle name="Финансовый 2 3" xfId="2002"/>
    <cellStyle name="Финансовый 2 4" xfId="2003"/>
    <cellStyle name="Финансовый 2_46EE.2011(v1.0)" xfId="2004"/>
    <cellStyle name="Финансовый 3" xfId="2005"/>
    <cellStyle name="Финансовый 3 2" xfId="2006"/>
    <cellStyle name="Финансовый 3 2 2" xfId="2007"/>
    <cellStyle name="Финансовый 3 3" xfId="2008"/>
    <cellStyle name="Финансовый 3 4" xfId="2009"/>
    <cellStyle name="Финансовый 3_INDEX.STATION.2012(v1.0)_" xfId="2010"/>
    <cellStyle name="Финансовый 4" xfId="2011"/>
    <cellStyle name="Финансовый 4 2" xfId="2012"/>
    <cellStyle name="Финансовый 5" xfId="2013"/>
    <cellStyle name="Финансовый 6" xfId="2014"/>
    <cellStyle name="Финансовый 7" xfId="2015"/>
    <cellStyle name="Финансовый 8" xfId="2016"/>
    <cellStyle name="Финансовый 9" xfId="2017"/>
    <cellStyle name="Финансовый0[0]_FU_bal" xfId="2018"/>
    <cellStyle name="Формула" xfId="2019"/>
    <cellStyle name="Формула 2" xfId="2020"/>
    <cellStyle name="Формула_A РТ 2009 Рязаньэнерго" xfId="2021"/>
    <cellStyle name="ФормулаВБ" xfId="2022"/>
    <cellStyle name="ФормулаНаКонтроль" xfId="2023"/>
    <cellStyle name="Хороший 2" xfId="2024"/>
    <cellStyle name="Хороший 2 2" xfId="2025"/>
    <cellStyle name="Хороший 3" xfId="2026"/>
    <cellStyle name="Хороший 3 2" xfId="2027"/>
    <cellStyle name="Хороший 4" xfId="2028"/>
    <cellStyle name="Хороший 4 2" xfId="2029"/>
    <cellStyle name="Хороший 5" xfId="2030"/>
    <cellStyle name="Хороший 5 2" xfId="2031"/>
    <cellStyle name="Хороший 6" xfId="2032"/>
    <cellStyle name="Хороший 6 2" xfId="2033"/>
    <cellStyle name="Хороший 7" xfId="2034"/>
    <cellStyle name="Хороший 7 2" xfId="2035"/>
    <cellStyle name="Хороший 8" xfId="2036"/>
    <cellStyle name="Хороший 8 2" xfId="2037"/>
    <cellStyle name="Хороший 9" xfId="2038"/>
    <cellStyle name="Хороший 9 2" xfId="2039"/>
    <cellStyle name="Цена_продукта" xfId="2040"/>
    <cellStyle name="Цифры по центру с десятыми" xfId="2041"/>
    <cellStyle name="число" xfId="2042"/>
    <cellStyle name="Џђћ–…ќ’ќ›‰" xfId="2043"/>
    <cellStyle name="Шапка" xfId="2044"/>
    <cellStyle name="Шапка таблицы" xfId="2045"/>
    <cellStyle name="ШАУ" xfId="2046"/>
    <cellStyle name="標準_PL-CF sheet" xfId="2047"/>
    <cellStyle name="䁺_x0001_" xfId="20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&#1074;&#1077;&#1088;&#1078;&#1076;&#1077;&#1085;&#1085;&#1099;&#1077;%20%20&#1090;&#1072;&#1088;&#1080;&#1092;&#1099;%20&#1085;&#1072;%202018%20&#1075;/&#1059;&#1089;&#1083;&#1091;&#1075;&#1080;%20&#1090;&#1088;&#1072;&#1085;&#1089;&#1087;&#1086;&#1088;&#1090;&#1072;%202018/&#1056;&#1072;&#1089;&#1095;&#1077;&#1090;%20&#1058;&#1041;&#1054;%20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72;&#1087;&#1082;&#1072;%20&#1087;&#1088;&#1080;&#1082;&#1072;&#1079;%2048/&#1050;&#1086;&#1087;&#1080;&#1103;%20INV%2048%20VS(v5%200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89;&#1090;/Desktop/9&#1084;&#1077;&#1089;.14/46%20&#1058;&#1045;/46TE.2011(v2.0)%20&#1103;&#1085;&#1074;&#1072;&#1088;&#1100;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0;&#1091;&#1076;&#1088;&#1103;&#1096;&#1086;&#1074;&#1072;_&#1047;&#1044;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0;&#1091;&#1076;&#1088;&#1103;&#1096;&#1086;&#1074;&#1072;_&#1047;&#1044;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0;&#1091;&#1076;&#1088;&#1103;&#1096;&#1086;&#1074;&#1072;_&#1047;&#1044;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89;&#1090;/Desktop/&#1055;&#1083;&#1072;&#1085;%20&#1056;&#1057;&#1058;%202015/&#1096;&#1072;&#1073;&#1083;&#1086;&#1085;&#1099;%20&#1087;&#1086;%20&#1069;&#1069;%20&#1085;&#1072;%20%202015&#1075;/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30\&#1074;&#1093;&#1086;&#1076;&#1103;&#1097;&#1080;&#1077;\&#1055;&#1088;&#1077;&#1076;&#1077;&#1083;&#1100;&#1085;&#1099;&#1077;%20&#1058;&#1069;%202013\&#1044;&#1054;&#1055;&#1060;&#1040;&#1050;&#1058;&#1054;&#1056;&#1067;\&#1044;&#1054;&#1055;&#1060;&#1040;&#1050;&#1058;&#1054;&#1056;&#1067;%20(&#1082;%2030.06.2013)\CALC.WARM.2012YEAR(v1.0)&#1055;&#1056;&#1054;&#1041;&#104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2;&#1089;&#1072;&#1085;&#1072;/&#1064;&#1040;&#1041;&#1051;&#1054;&#1053;&#1067;/2015/SUMMARY.BALANCE.CALC.TARIFF.WARM.2015YEAR%20-%20&#1086;&#1090;&#1087;&#1088;&#1072;&#1074;&#1083;&#1077;&#1085;%2013.05.15&#1075;..xlsb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2;&#1086;&#1088;&#1084;&#1072;&#1094;&#1080;&#1103;%20&#1076;&#1083;&#1103;%20&#1056;&#1069;&#1050;/Documents%20and%20Settings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IMZH~1/AppData/Local/Temp/Rar$DI00.825/DOPFACTOR.WARM.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77;&#1088;&#1077;&#1095;&#1077;&#1085;&#1100;%20&#1096;&#1072;&#1073;&#1083;&#1086;&#1085;&#1086;&#1074;%20&#1060;&#1057;&#1058;%20&#1088;&#1077;&#1077;&#1089;&#1090;&#1088;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54;&#1058;%20&#1057;&#1077;&#1085;&#1090;&#1103;&#1073;&#1088;&#1100;%202011/&#1057;&#1077;&#1085;&#1090;&#1103;&#1073;&#1088;&#1100;%202011/&#1050;&#1086;&#1087;&#1080;&#1103;%20&#1071;&#1085;&#1074;&#1072;&#1088;&#1100;%20&#1046;&#1080;&#1074;&#1086;&#1090;&#1085;&#1086;&#1074;&#1086;&#1076;&#1089;&#1090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 ТКО 2017 Оссора  (2)"/>
      <sheetName val="Кальк (вывоз) 2018 Карага (инс)"/>
      <sheetName val="Кальк (вывоз) 2017 Карага"/>
      <sheetName val="Кальк ТКО 2017 Оссора "/>
      <sheetName val="Реестр"/>
      <sheetName val="Кальк (вывоз) 2016 Расчет (дей)"/>
      <sheetName val="ВЫВОЗ ТБО 2014  (2)"/>
      <sheetName val="Вывоз ф ТБО 15 (2)"/>
      <sheetName val="ПП  ТБО 16 (2)"/>
      <sheetName val="Кальк 2015 ТБО (4)"/>
      <sheetName val="ФОТ  ТБО"/>
      <sheetName val="Масла"/>
      <sheetName val="Трактора"/>
      <sheetName val="Грузовые"/>
      <sheetName val="ГСМ МУП"/>
      <sheetName val="10.3.2015"/>
      <sheetName val="Факт ТБО 15"/>
      <sheetName val="ВЫВОЗ ТБО 2014 "/>
      <sheetName val="доходы (ТБО 14 15)"/>
      <sheetName val="Вывоз ф ТБО 15"/>
      <sheetName val="каль факт 2015 нат. ТБО "/>
      <sheetName val="Кальк 2015 ТБО"/>
      <sheetName val="РАБОЧИЙ  пр потр ТЭ  корр.  (2)"/>
      <sheetName val="Расход ГСМ 2015"/>
      <sheetName val="Кальк (вывоз) 2016 Расчет"/>
      <sheetName val="ТБО  2016  ПЛАН"/>
      <sheetName val="ПП  ТБО 16"/>
      <sheetName val="ГСМ 2016"/>
      <sheetName val="ГСМ 2015 (В-2)"/>
      <sheetName val="ФОТ 2016 сводн"/>
      <sheetName val="отчисления"/>
      <sheetName val="затраты на оплату труда"/>
      <sheetName val="Свод ОХ"/>
      <sheetName val="Свод Цеховых "/>
      <sheetName val="Свод СИЗ, охрана труда прочие"/>
      <sheetName val="услуги"/>
      <sheetName val="2016 г.ТЭ  ХН "/>
      <sheetName val="РАБОЧИЙ  пр потр ТЭ  16г."/>
      <sheetName val="тепло по гаражам"/>
      <sheetName val="Амортиз."/>
      <sheetName val="Проект АО  2016 (ТБО)"/>
      <sheetName val="мед осмотр"/>
      <sheetName val="предрейсовый"/>
      <sheetName val="АПТЕЧКА"/>
      <sheetName val="моющ"/>
      <sheetName val="СПЕЦОДЕЖДА"/>
      <sheetName val="материалы"/>
      <sheetName val="зап. части"/>
      <sheetName val="СТРАХ"/>
      <sheetName val="техосмотр"/>
      <sheetName val="транспортный налог"/>
      <sheetName val="Лист1"/>
      <sheetName val="налог им  ТБО 2014"/>
      <sheetName val="Распределение общех "/>
      <sheetName val="ВЫВОЗ ТБО  за 2015"/>
      <sheetName val="Лист2"/>
      <sheetName val="Лист3"/>
      <sheetName val="ГСМ 2015 (3)"/>
      <sheetName val="Лист4"/>
      <sheetName val="20.01.9мес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W10">
            <v>0</v>
          </cell>
        </row>
        <row r="11">
          <cell r="W11">
            <v>1321</v>
          </cell>
        </row>
        <row r="12">
          <cell r="W12">
            <v>216</v>
          </cell>
        </row>
        <row r="13">
          <cell r="W13">
            <v>24</v>
          </cell>
        </row>
        <row r="27">
          <cell r="W27">
            <v>3298983.2486</v>
          </cell>
        </row>
        <row r="28">
          <cell r="W28">
            <v>1056665.4816733589</v>
          </cell>
        </row>
        <row r="29">
          <cell r="W29">
            <v>563883.12</v>
          </cell>
        </row>
        <row r="30">
          <cell r="W30">
            <v>78970</v>
          </cell>
        </row>
        <row r="32">
          <cell r="W32">
            <v>696175.85704163369</v>
          </cell>
        </row>
        <row r="33">
          <cell r="W33">
            <v>40258.244155733344</v>
          </cell>
        </row>
        <row r="34">
          <cell r="W34">
            <v>6290.3506493333343</v>
          </cell>
        </row>
        <row r="35">
          <cell r="W35">
            <v>495388.51500000001</v>
          </cell>
        </row>
        <row r="36">
          <cell r="W36">
            <v>43482.3</v>
          </cell>
        </row>
        <row r="37">
          <cell r="W37">
            <v>537770.17832093278</v>
          </cell>
        </row>
        <row r="38">
          <cell r="W38">
            <v>34814.949999999997</v>
          </cell>
        </row>
        <row r="39">
          <cell r="W39">
            <v>20000</v>
          </cell>
        </row>
        <row r="40">
          <cell r="W40">
            <v>45676.221250000002</v>
          </cell>
        </row>
        <row r="42">
          <cell r="W42">
            <v>181311.13104599999</v>
          </cell>
        </row>
        <row r="43">
          <cell r="W43">
            <v>119617.10055791725</v>
          </cell>
        </row>
        <row r="44">
          <cell r="W44">
            <v>-23908.300815497467</v>
          </cell>
        </row>
        <row r="46">
          <cell r="W46">
            <v>464623.00512471737</v>
          </cell>
        </row>
        <row r="47">
          <cell r="W47">
            <v>447092.11913166399</v>
          </cell>
        </row>
        <row r="48">
          <cell r="W48">
            <v>240576.52927041327</v>
          </cell>
        </row>
        <row r="49">
          <cell r="W49">
            <v>118888.47855415009</v>
          </cell>
        </row>
      </sheetData>
      <sheetData sheetId="26"/>
      <sheetData sheetId="27"/>
      <sheetData sheetId="28"/>
      <sheetData sheetId="29">
        <row r="6">
          <cell r="D6">
            <v>0.5</v>
          </cell>
        </row>
        <row r="13">
          <cell r="D13">
            <v>4.5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Список организаций"/>
      <sheetName val="Контакты"/>
      <sheetName val="БПр"/>
      <sheetName val="БПер"/>
      <sheetName val="К год"/>
      <sheetName val="К 01.01 - 30.06"/>
      <sheetName val="К 01.07 - 31.08"/>
      <sheetName val="К 01.09 - 31.12"/>
      <sheetName val="К (к) 01.01 - 30.06"/>
      <sheetName val="К (к) 01.07 - 31.08"/>
      <sheetName val="К (к) 01.09 - 31.12"/>
      <sheetName val="Т 01.01 - 30.06"/>
      <sheetName val="Т 01.07 - 31.08"/>
      <sheetName val="Т 01.09 - 31.12"/>
      <sheetName val="Комментарии"/>
      <sheetName val="Проверка"/>
      <sheetName val="REESTR_MO"/>
      <sheetName val="PLAN1X_LIST_ORG"/>
      <sheetName val="PLAN1X_CONTACTS"/>
      <sheetName val="PLAN1X_BPRO"/>
      <sheetName val="PLAN1X_BPER"/>
      <sheetName val="PLAN1X_TMX"/>
      <sheetName val="PLAN1X_MXPP"/>
      <sheetName val="PLAN1X_MXTR"/>
      <sheetName val="tech_horisontal"/>
      <sheetName val="tech_vertical"/>
      <sheetName val="TECHSHEET"/>
      <sheetName val="modCommonProv"/>
      <sheetName val="modProv"/>
      <sheetName val="modDataRegion"/>
      <sheetName val="modCommonProcedures"/>
      <sheetName val="modBalPr"/>
      <sheetName val="modBalPer"/>
      <sheetName val="modCalc"/>
      <sheetName val="modCalcCombi"/>
      <sheetName val="modCalcYear"/>
      <sheetName val="modFuel"/>
      <sheetName val="modReestr"/>
      <sheetName val="modListOrg"/>
      <sheetName val="modCommandButton"/>
      <sheetName val="modContactList"/>
      <sheetName val="modfrmRegion"/>
      <sheetName val="modProvGeneralProc"/>
      <sheetName val="modUpdTemplMain"/>
      <sheetName val="modInfo"/>
      <sheetName val="AUTHORISATION"/>
      <sheetName val="modfrmCheckInIsInProgress"/>
      <sheetName val="modfrmPLAN1XUpdateIsInProgress"/>
      <sheetName val="modfrmTemplateMode"/>
    </sheetNames>
    <sheetDataSet>
      <sheetData sheetId="0"/>
      <sheetData sheetId="1"/>
      <sheetData sheetId="2"/>
      <sheetData sheetId="3">
        <row r="2">
          <cell r="R2" t="str">
            <v>Тарифы на тепловую энергию утверждались с учётом деления годовых затрат теплоснабжающих организаций на каждый соответствующий период календарной разбивки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Instruction"/>
      <sheetName val="Лог обновления"/>
      <sheetName val="Титульный"/>
      <sheetName val="Результаты загрузки"/>
      <sheetName val="modUIButtons"/>
      <sheetName val="modIHLCommandBar"/>
      <sheetName val="Список организаций"/>
      <sheetName val="modGetGeoBase"/>
      <sheetName val="TECHSHEET"/>
      <sheetName val="TECH_GENERAL"/>
      <sheetName val="TECH_HORISONTAL"/>
      <sheetName val="ТС.HEAT matrix PP"/>
      <sheetName val="ТС.HEAT matrix TR"/>
      <sheetName val="ВС.VSNA matrix PP"/>
      <sheetName val="ВО.VOTV matrix PP"/>
      <sheetName val="БПр"/>
      <sheetName val="БТр"/>
      <sheetName val="К"/>
      <sheetName val="К Энергия"/>
      <sheetName val="К (к)"/>
      <sheetName val="К (к) Энергия"/>
      <sheetName val="Т"/>
      <sheetName val="Т Тр"/>
      <sheetName val="ТМ1"/>
      <sheetName val="ТМ2"/>
      <sheetName val="ВС.БПр"/>
      <sheetName val="ВС.БТр"/>
      <sheetName val="ВС.К"/>
      <sheetName val="ВС.ТМ1"/>
      <sheetName val="ВС.ТМ2"/>
      <sheetName val="ВО.БПр"/>
      <sheetName val="ВО.БТр"/>
      <sheetName val="ВО.К"/>
      <sheetName val="ВО.ТМ1"/>
      <sheetName val="ВО.ТМ2"/>
      <sheetName val="ТБО.К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ВО.ПП ОРГ"/>
      <sheetName val="ВО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GeneralProcedures"/>
      <sheetName val="modOpen"/>
      <sheetName val="modCommonProcedures"/>
      <sheetName val="modfrmRegion"/>
      <sheetName val="modSvodButtons"/>
      <sheetName val="modInfo"/>
      <sheetName val="modUpdTemplMain"/>
      <sheetName val="modfrmCheckUpdates"/>
      <sheetName val="modfrmReportMode"/>
      <sheetName val="REESTR_MO"/>
      <sheetName val="PLAN1X_COUNT"/>
      <sheetName val="AUTHORISATION"/>
      <sheetName val="modfrmPLAN1XUpdateIsInProgress"/>
      <sheetName val="modCommandButton"/>
      <sheetName val="modHEATPP"/>
      <sheetName val="modHEATTR"/>
      <sheetName val="modVSNAPP"/>
      <sheetName val="modVOTVPP"/>
      <sheetName val="modVLDCommonProv"/>
      <sheetName val="modVLDIntegrityProv"/>
      <sheetName val="modVLDProv"/>
      <sheetName val="modVLDProvGeneralProc"/>
      <sheetName val="modVLDOrgUniqueness"/>
      <sheetName val="modVLDProv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G6" t="str">
            <v>теплоснабжения</v>
          </cell>
        </row>
        <row r="13">
          <cell r="G13" t="str">
            <v>Теплоисточник (котельная)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Instruction"/>
      <sheetName val="Лог обновления"/>
      <sheetName val="Список организаций"/>
      <sheetName val="TECHSHEET"/>
      <sheetName val="TECH_HORISONTAL"/>
      <sheetName val="TECH_VERTICAL"/>
      <sheetName val="REESTR_ORG"/>
      <sheetName val="REESTR_SOURCE"/>
      <sheetName val="modGetGeoBase"/>
      <sheetName val="ДФ"/>
      <sheetName val="ВС.ДФ"/>
      <sheetName val="ВО.ДФ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modLoad"/>
      <sheetName val="modLoadResults"/>
      <sheetName val="modLoadFiles"/>
      <sheetName val="modUIButtons"/>
      <sheetName val="modVLDCommonProv"/>
      <sheetName val="modVLDIntegrityProv"/>
      <sheetName val="modVLDProv"/>
      <sheetName val="modCommonProcedures"/>
      <sheetName val="modDF"/>
      <sheetName val="modListOrg"/>
      <sheetName val="modCommandButton"/>
      <sheetName val="modfrmRegion"/>
      <sheetName val="modVLDProvGeneralProc"/>
      <sheetName val="modfrmPLAN1XCheckInIsInProgress"/>
      <sheetName val="modfrmPLAN1XUpdateIsInProgress"/>
      <sheetName val="modVLDOrgUniqueness"/>
      <sheetName val="modfrmReestr"/>
      <sheetName val="modfrmOrg"/>
      <sheetName val="modUpdTemplMain"/>
      <sheetName val="modfrmCheckUpdates"/>
      <sheetName val="modfrmDateChoose"/>
      <sheetName val="modIHLCommandBar"/>
      <sheetName val="modfrmHEATAdditionalOrgData"/>
      <sheetName val="modfrmVSNAVOTVAdditionalOrgData"/>
      <sheetName val="modGeneralProcedures"/>
      <sheetName val="modOpen"/>
      <sheetName val="modfrmReportMode"/>
    </sheetNames>
    <sheetDataSet>
      <sheetData sheetId="0"/>
      <sheetData sheetId="1"/>
      <sheetData sheetId="2"/>
      <sheetData sheetId="3">
        <row r="7">
          <cell r="J7" t="str">
            <v>Никольское сельское поселение</v>
          </cell>
        </row>
      </sheetData>
      <sheetData sheetId="4">
        <row r="20">
          <cell r="G20" t="str">
            <v>Вырабатываемая мощность станций</v>
          </cell>
        </row>
        <row r="50">
          <cell r="I50" t="str">
            <v>договор</v>
          </cell>
        </row>
        <row r="51">
          <cell r="I51" t="str">
            <v>отраслевое соглашение</v>
          </cell>
        </row>
        <row r="52">
          <cell r="I52" t="str">
            <v>приказ</v>
          </cell>
        </row>
        <row r="53">
          <cell r="I53" t="str">
            <v>распоряжение</v>
          </cell>
        </row>
        <row r="54">
          <cell r="I54" t="str">
            <v>решение</v>
          </cell>
        </row>
        <row r="55">
          <cell r="I55" t="str">
            <v>смета</v>
          </cell>
        </row>
        <row r="56">
          <cell r="I56" t="str">
            <v>счёт-фактура</v>
          </cell>
        </row>
        <row r="57">
          <cell r="I57" t="str">
            <v>штатное расписание</v>
          </cell>
        </row>
        <row r="58">
          <cell r="I58" t="str">
            <v>иное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48"/>
  <sheetViews>
    <sheetView tabSelected="1" view="pageBreakPreview" zoomScale="80" zoomScaleSheetLayoutView="80" workbookViewId="0">
      <pane xSplit="3" ySplit="13" topLeftCell="D14" activePane="bottomRight" state="frozen"/>
      <selection activeCell="X52" sqref="X52"/>
      <selection pane="topRight" activeCell="X52" sqref="X52"/>
      <selection pane="bottomLeft" activeCell="X52" sqref="X52"/>
      <selection pane="bottomRight" activeCell="L2" sqref="L2"/>
    </sheetView>
  </sheetViews>
  <sheetFormatPr defaultRowHeight="13.2"/>
  <cols>
    <col min="1" max="1" width="6.88671875" style="1" customWidth="1"/>
    <col min="2" max="2" width="35.5546875" style="1" customWidth="1"/>
    <col min="3" max="3" width="15.33203125" style="1" customWidth="1"/>
    <col min="4" max="4" width="14.88671875" style="1" hidden="1" customWidth="1"/>
    <col min="5" max="5" width="8.6640625" style="1" hidden="1" customWidth="1"/>
    <col min="6" max="6" width="13.5546875" style="1" hidden="1" customWidth="1"/>
    <col min="7" max="7" width="10.88671875" style="1" hidden="1" customWidth="1"/>
    <col min="8" max="8" width="17.44140625" style="1" customWidth="1"/>
    <col min="9" max="9" width="10.88671875" style="1" customWidth="1"/>
    <col min="10" max="10" width="12.44140625" style="1" customWidth="1"/>
    <col min="11" max="11" width="10.88671875" style="1" customWidth="1"/>
    <col min="12" max="12" width="13.33203125" style="1" customWidth="1"/>
    <col min="13" max="13" width="13.6640625" style="1" customWidth="1"/>
    <col min="14" max="14" width="10.109375" style="1" bestFit="1" customWidth="1"/>
    <col min="15" max="15" width="10.6640625" style="1" bestFit="1" customWidth="1"/>
    <col min="16" max="260" width="8.88671875" style="1"/>
    <col min="261" max="261" width="24.5546875" style="1" customWidth="1"/>
    <col min="262" max="262" width="13.33203125" style="1" customWidth="1"/>
    <col min="263" max="263" width="16.88671875" style="1" customWidth="1"/>
    <col min="264" max="264" width="17.5546875" style="1" customWidth="1"/>
    <col min="265" max="516" width="8.88671875" style="1"/>
    <col min="517" max="517" width="24.5546875" style="1" customWidth="1"/>
    <col min="518" max="518" width="13.33203125" style="1" customWidth="1"/>
    <col min="519" max="519" width="16.88671875" style="1" customWidth="1"/>
    <col min="520" max="520" width="17.5546875" style="1" customWidth="1"/>
    <col min="521" max="772" width="8.88671875" style="1"/>
    <col min="773" max="773" width="24.5546875" style="1" customWidth="1"/>
    <col min="774" max="774" width="13.33203125" style="1" customWidth="1"/>
    <col min="775" max="775" width="16.88671875" style="1" customWidth="1"/>
    <col min="776" max="776" width="17.5546875" style="1" customWidth="1"/>
    <col min="777" max="1028" width="8.88671875" style="1"/>
    <col min="1029" max="1029" width="24.5546875" style="1" customWidth="1"/>
    <col min="1030" max="1030" width="13.33203125" style="1" customWidth="1"/>
    <col min="1031" max="1031" width="16.88671875" style="1" customWidth="1"/>
    <col min="1032" max="1032" width="17.5546875" style="1" customWidth="1"/>
    <col min="1033" max="1284" width="8.88671875" style="1"/>
    <col min="1285" max="1285" width="24.5546875" style="1" customWidth="1"/>
    <col min="1286" max="1286" width="13.33203125" style="1" customWidth="1"/>
    <col min="1287" max="1287" width="16.88671875" style="1" customWidth="1"/>
    <col min="1288" max="1288" width="17.5546875" style="1" customWidth="1"/>
    <col min="1289" max="1540" width="8.88671875" style="1"/>
    <col min="1541" max="1541" width="24.5546875" style="1" customWidth="1"/>
    <col min="1542" max="1542" width="13.33203125" style="1" customWidth="1"/>
    <col min="1543" max="1543" width="16.88671875" style="1" customWidth="1"/>
    <col min="1544" max="1544" width="17.5546875" style="1" customWidth="1"/>
    <col min="1545" max="1796" width="8.88671875" style="1"/>
    <col min="1797" max="1797" width="24.5546875" style="1" customWidth="1"/>
    <col min="1798" max="1798" width="13.33203125" style="1" customWidth="1"/>
    <col min="1799" max="1799" width="16.88671875" style="1" customWidth="1"/>
    <col min="1800" max="1800" width="17.5546875" style="1" customWidth="1"/>
    <col min="1801" max="2052" width="8.88671875" style="1"/>
    <col min="2053" max="2053" width="24.5546875" style="1" customWidth="1"/>
    <col min="2054" max="2054" width="13.33203125" style="1" customWidth="1"/>
    <col min="2055" max="2055" width="16.88671875" style="1" customWidth="1"/>
    <col min="2056" max="2056" width="17.5546875" style="1" customWidth="1"/>
    <col min="2057" max="2308" width="8.88671875" style="1"/>
    <col min="2309" max="2309" width="24.5546875" style="1" customWidth="1"/>
    <col min="2310" max="2310" width="13.33203125" style="1" customWidth="1"/>
    <col min="2311" max="2311" width="16.88671875" style="1" customWidth="1"/>
    <col min="2312" max="2312" width="17.5546875" style="1" customWidth="1"/>
    <col min="2313" max="2564" width="8.88671875" style="1"/>
    <col min="2565" max="2565" width="24.5546875" style="1" customWidth="1"/>
    <col min="2566" max="2566" width="13.33203125" style="1" customWidth="1"/>
    <col min="2567" max="2567" width="16.88671875" style="1" customWidth="1"/>
    <col min="2568" max="2568" width="17.5546875" style="1" customWidth="1"/>
    <col min="2569" max="2820" width="8.88671875" style="1"/>
    <col min="2821" max="2821" width="24.5546875" style="1" customWidth="1"/>
    <col min="2822" max="2822" width="13.33203125" style="1" customWidth="1"/>
    <col min="2823" max="2823" width="16.88671875" style="1" customWidth="1"/>
    <col min="2824" max="2824" width="17.5546875" style="1" customWidth="1"/>
    <col min="2825" max="3076" width="8.88671875" style="1"/>
    <col min="3077" max="3077" width="24.5546875" style="1" customWidth="1"/>
    <col min="3078" max="3078" width="13.33203125" style="1" customWidth="1"/>
    <col min="3079" max="3079" width="16.88671875" style="1" customWidth="1"/>
    <col min="3080" max="3080" width="17.5546875" style="1" customWidth="1"/>
    <col min="3081" max="3332" width="8.88671875" style="1"/>
    <col min="3333" max="3333" width="24.5546875" style="1" customWidth="1"/>
    <col min="3334" max="3334" width="13.33203125" style="1" customWidth="1"/>
    <col min="3335" max="3335" width="16.88671875" style="1" customWidth="1"/>
    <col min="3336" max="3336" width="17.5546875" style="1" customWidth="1"/>
    <col min="3337" max="3588" width="8.88671875" style="1"/>
    <col min="3589" max="3589" width="24.5546875" style="1" customWidth="1"/>
    <col min="3590" max="3590" width="13.33203125" style="1" customWidth="1"/>
    <col min="3591" max="3591" width="16.88671875" style="1" customWidth="1"/>
    <col min="3592" max="3592" width="17.5546875" style="1" customWidth="1"/>
    <col min="3593" max="3844" width="8.88671875" style="1"/>
    <col min="3845" max="3845" width="24.5546875" style="1" customWidth="1"/>
    <col min="3846" max="3846" width="13.33203125" style="1" customWidth="1"/>
    <col min="3847" max="3847" width="16.88671875" style="1" customWidth="1"/>
    <col min="3848" max="3848" width="17.5546875" style="1" customWidth="1"/>
    <col min="3849" max="4100" width="8.88671875" style="1"/>
    <col min="4101" max="4101" width="24.5546875" style="1" customWidth="1"/>
    <col min="4102" max="4102" width="13.33203125" style="1" customWidth="1"/>
    <col min="4103" max="4103" width="16.88671875" style="1" customWidth="1"/>
    <col min="4104" max="4104" width="17.5546875" style="1" customWidth="1"/>
    <col min="4105" max="4356" width="8.88671875" style="1"/>
    <col min="4357" max="4357" width="24.5546875" style="1" customWidth="1"/>
    <col min="4358" max="4358" width="13.33203125" style="1" customWidth="1"/>
    <col min="4359" max="4359" width="16.88671875" style="1" customWidth="1"/>
    <col min="4360" max="4360" width="17.5546875" style="1" customWidth="1"/>
    <col min="4361" max="4612" width="8.88671875" style="1"/>
    <col min="4613" max="4613" width="24.5546875" style="1" customWidth="1"/>
    <col min="4614" max="4614" width="13.33203125" style="1" customWidth="1"/>
    <col min="4615" max="4615" width="16.88671875" style="1" customWidth="1"/>
    <col min="4616" max="4616" width="17.5546875" style="1" customWidth="1"/>
    <col min="4617" max="4868" width="8.88671875" style="1"/>
    <col min="4869" max="4869" width="24.5546875" style="1" customWidth="1"/>
    <col min="4870" max="4870" width="13.33203125" style="1" customWidth="1"/>
    <col min="4871" max="4871" width="16.88671875" style="1" customWidth="1"/>
    <col min="4872" max="4872" width="17.5546875" style="1" customWidth="1"/>
    <col min="4873" max="5124" width="8.88671875" style="1"/>
    <col min="5125" max="5125" width="24.5546875" style="1" customWidth="1"/>
    <col min="5126" max="5126" width="13.33203125" style="1" customWidth="1"/>
    <col min="5127" max="5127" width="16.88671875" style="1" customWidth="1"/>
    <col min="5128" max="5128" width="17.5546875" style="1" customWidth="1"/>
    <col min="5129" max="5380" width="8.88671875" style="1"/>
    <col min="5381" max="5381" width="24.5546875" style="1" customWidth="1"/>
    <col min="5382" max="5382" width="13.33203125" style="1" customWidth="1"/>
    <col min="5383" max="5383" width="16.88671875" style="1" customWidth="1"/>
    <col min="5384" max="5384" width="17.5546875" style="1" customWidth="1"/>
    <col min="5385" max="5636" width="8.88671875" style="1"/>
    <col min="5637" max="5637" width="24.5546875" style="1" customWidth="1"/>
    <col min="5638" max="5638" width="13.33203125" style="1" customWidth="1"/>
    <col min="5639" max="5639" width="16.88671875" style="1" customWidth="1"/>
    <col min="5640" max="5640" width="17.5546875" style="1" customWidth="1"/>
    <col min="5641" max="5892" width="8.88671875" style="1"/>
    <col min="5893" max="5893" width="24.5546875" style="1" customWidth="1"/>
    <col min="5894" max="5894" width="13.33203125" style="1" customWidth="1"/>
    <col min="5895" max="5895" width="16.88671875" style="1" customWidth="1"/>
    <col min="5896" max="5896" width="17.5546875" style="1" customWidth="1"/>
    <col min="5897" max="6148" width="8.88671875" style="1"/>
    <col min="6149" max="6149" width="24.5546875" style="1" customWidth="1"/>
    <col min="6150" max="6150" width="13.33203125" style="1" customWidth="1"/>
    <col min="6151" max="6151" width="16.88671875" style="1" customWidth="1"/>
    <col min="6152" max="6152" width="17.5546875" style="1" customWidth="1"/>
    <col min="6153" max="6404" width="8.88671875" style="1"/>
    <col min="6405" max="6405" width="24.5546875" style="1" customWidth="1"/>
    <col min="6406" max="6406" width="13.33203125" style="1" customWidth="1"/>
    <col min="6407" max="6407" width="16.88671875" style="1" customWidth="1"/>
    <col min="6408" max="6408" width="17.5546875" style="1" customWidth="1"/>
    <col min="6409" max="6660" width="8.88671875" style="1"/>
    <col min="6661" max="6661" width="24.5546875" style="1" customWidth="1"/>
    <col min="6662" max="6662" width="13.33203125" style="1" customWidth="1"/>
    <col min="6663" max="6663" width="16.88671875" style="1" customWidth="1"/>
    <col min="6664" max="6664" width="17.5546875" style="1" customWidth="1"/>
    <col min="6665" max="6916" width="8.88671875" style="1"/>
    <col min="6917" max="6917" width="24.5546875" style="1" customWidth="1"/>
    <col min="6918" max="6918" width="13.33203125" style="1" customWidth="1"/>
    <col min="6919" max="6919" width="16.88671875" style="1" customWidth="1"/>
    <col min="6920" max="6920" width="17.5546875" style="1" customWidth="1"/>
    <col min="6921" max="7172" width="8.88671875" style="1"/>
    <col min="7173" max="7173" width="24.5546875" style="1" customWidth="1"/>
    <col min="7174" max="7174" width="13.33203125" style="1" customWidth="1"/>
    <col min="7175" max="7175" width="16.88671875" style="1" customWidth="1"/>
    <col min="7176" max="7176" width="17.5546875" style="1" customWidth="1"/>
    <col min="7177" max="7428" width="8.88671875" style="1"/>
    <col min="7429" max="7429" width="24.5546875" style="1" customWidth="1"/>
    <col min="7430" max="7430" width="13.33203125" style="1" customWidth="1"/>
    <col min="7431" max="7431" width="16.88671875" style="1" customWidth="1"/>
    <col min="7432" max="7432" width="17.5546875" style="1" customWidth="1"/>
    <col min="7433" max="7684" width="8.88671875" style="1"/>
    <col min="7685" max="7685" width="24.5546875" style="1" customWidth="1"/>
    <col min="7686" max="7686" width="13.33203125" style="1" customWidth="1"/>
    <col min="7687" max="7687" width="16.88671875" style="1" customWidth="1"/>
    <col min="7688" max="7688" width="17.5546875" style="1" customWidth="1"/>
    <col min="7689" max="7940" width="8.88671875" style="1"/>
    <col min="7941" max="7941" width="24.5546875" style="1" customWidth="1"/>
    <col min="7942" max="7942" width="13.33203125" style="1" customWidth="1"/>
    <col min="7943" max="7943" width="16.88671875" style="1" customWidth="1"/>
    <col min="7944" max="7944" width="17.5546875" style="1" customWidth="1"/>
    <col min="7945" max="8196" width="8.88671875" style="1"/>
    <col min="8197" max="8197" width="24.5546875" style="1" customWidth="1"/>
    <col min="8198" max="8198" width="13.33203125" style="1" customWidth="1"/>
    <col min="8199" max="8199" width="16.88671875" style="1" customWidth="1"/>
    <col min="8200" max="8200" width="17.5546875" style="1" customWidth="1"/>
    <col min="8201" max="8452" width="8.88671875" style="1"/>
    <col min="8453" max="8453" width="24.5546875" style="1" customWidth="1"/>
    <col min="8454" max="8454" width="13.33203125" style="1" customWidth="1"/>
    <col min="8455" max="8455" width="16.88671875" style="1" customWidth="1"/>
    <col min="8456" max="8456" width="17.5546875" style="1" customWidth="1"/>
    <col min="8457" max="8708" width="8.88671875" style="1"/>
    <col min="8709" max="8709" width="24.5546875" style="1" customWidth="1"/>
    <col min="8710" max="8710" width="13.33203125" style="1" customWidth="1"/>
    <col min="8711" max="8711" width="16.88671875" style="1" customWidth="1"/>
    <col min="8712" max="8712" width="17.5546875" style="1" customWidth="1"/>
    <col min="8713" max="8964" width="8.88671875" style="1"/>
    <col min="8965" max="8965" width="24.5546875" style="1" customWidth="1"/>
    <col min="8966" max="8966" width="13.33203125" style="1" customWidth="1"/>
    <col min="8967" max="8967" width="16.88671875" style="1" customWidth="1"/>
    <col min="8968" max="8968" width="17.5546875" style="1" customWidth="1"/>
    <col min="8969" max="9220" width="8.88671875" style="1"/>
    <col min="9221" max="9221" width="24.5546875" style="1" customWidth="1"/>
    <col min="9222" max="9222" width="13.33203125" style="1" customWidth="1"/>
    <col min="9223" max="9223" width="16.88671875" style="1" customWidth="1"/>
    <col min="9224" max="9224" width="17.5546875" style="1" customWidth="1"/>
    <col min="9225" max="9476" width="8.88671875" style="1"/>
    <col min="9477" max="9477" width="24.5546875" style="1" customWidth="1"/>
    <col min="9478" max="9478" width="13.33203125" style="1" customWidth="1"/>
    <col min="9479" max="9479" width="16.88671875" style="1" customWidth="1"/>
    <col min="9480" max="9480" width="17.5546875" style="1" customWidth="1"/>
    <col min="9481" max="9732" width="8.88671875" style="1"/>
    <col min="9733" max="9733" width="24.5546875" style="1" customWidth="1"/>
    <col min="9734" max="9734" width="13.33203125" style="1" customWidth="1"/>
    <col min="9735" max="9735" width="16.88671875" style="1" customWidth="1"/>
    <col min="9736" max="9736" width="17.5546875" style="1" customWidth="1"/>
    <col min="9737" max="9988" width="8.88671875" style="1"/>
    <col min="9989" max="9989" width="24.5546875" style="1" customWidth="1"/>
    <col min="9990" max="9990" width="13.33203125" style="1" customWidth="1"/>
    <col min="9991" max="9991" width="16.88671875" style="1" customWidth="1"/>
    <col min="9992" max="9992" width="17.5546875" style="1" customWidth="1"/>
    <col min="9993" max="10244" width="8.88671875" style="1"/>
    <col min="10245" max="10245" width="24.5546875" style="1" customWidth="1"/>
    <col min="10246" max="10246" width="13.33203125" style="1" customWidth="1"/>
    <col min="10247" max="10247" width="16.88671875" style="1" customWidth="1"/>
    <col min="10248" max="10248" width="17.5546875" style="1" customWidth="1"/>
    <col min="10249" max="10500" width="8.88671875" style="1"/>
    <col min="10501" max="10501" width="24.5546875" style="1" customWidth="1"/>
    <col min="10502" max="10502" width="13.33203125" style="1" customWidth="1"/>
    <col min="10503" max="10503" width="16.88671875" style="1" customWidth="1"/>
    <col min="10504" max="10504" width="17.5546875" style="1" customWidth="1"/>
    <col min="10505" max="10756" width="8.88671875" style="1"/>
    <col min="10757" max="10757" width="24.5546875" style="1" customWidth="1"/>
    <col min="10758" max="10758" width="13.33203125" style="1" customWidth="1"/>
    <col min="10759" max="10759" width="16.88671875" style="1" customWidth="1"/>
    <col min="10760" max="10760" width="17.5546875" style="1" customWidth="1"/>
    <col min="10761" max="11012" width="8.88671875" style="1"/>
    <col min="11013" max="11013" width="24.5546875" style="1" customWidth="1"/>
    <col min="11014" max="11014" width="13.33203125" style="1" customWidth="1"/>
    <col min="11015" max="11015" width="16.88671875" style="1" customWidth="1"/>
    <col min="11016" max="11016" width="17.5546875" style="1" customWidth="1"/>
    <col min="11017" max="11268" width="8.88671875" style="1"/>
    <col min="11269" max="11269" width="24.5546875" style="1" customWidth="1"/>
    <col min="11270" max="11270" width="13.33203125" style="1" customWidth="1"/>
    <col min="11271" max="11271" width="16.88671875" style="1" customWidth="1"/>
    <col min="11272" max="11272" width="17.5546875" style="1" customWidth="1"/>
    <col min="11273" max="11524" width="8.88671875" style="1"/>
    <col min="11525" max="11525" width="24.5546875" style="1" customWidth="1"/>
    <col min="11526" max="11526" width="13.33203125" style="1" customWidth="1"/>
    <col min="11527" max="11527" width="16.88671875" style="1" customWidth="1"/>
    <col min="11528" max="11528" width="17.5546875" style="1" customWidth="1"/>
    <col min="11529" max="11780" width="8.88671875" style="1"/>
    <col min="11781" max="11781" width="24.5546875" style="1" customWidth="1"/>
    <col min="11782" max="11782" width="13.33203125" style="1" customWidth="1"/>
    <col min="11783" max="11783" width="16.88671875" style="1" customWidth="1"/>
    <col min="11784" max="11784" width="17.5546875" style="1" customWidth="1"/>
    <col min="11785" max="12036" width="8.88671875" style="1"/>
    <col min="12037" max="12037" width="24.5546875" style="1" customWidth="1"/>
    <col min="12038" max="12038" width="13.33203125" style="1" customWidth="1"/>
    <col min="12039" max="12039" width="16.88671875" style="1" customWidth="1"/>
    <col min="12040" max="12040" width="17.5546875" style="1" customWidth="1"/>
    <col min="12041" max="12292" width="8.88671875" style="1"/>
    <col min="12293" max="12293" width="24.5546875" style="1" customWidth="1"/>
    <col min="12294" max="12294" width="13.33203125" style="1" customWidth="1"/>
    <col min="12295" max="12295" width="16.88671875" style="1" customWidth="1"/>
    <col min="12296" max="12296" width="17.5546875" style="1" customWidth="1"/>
    <col min="12297" max="12548" width="8.88671875" style="1"/>
    <col min="12549" max="12549" width="24.5546875" style="1" customWidth="1"/>
    <col min="12550" max="12550" width="13.33203125" style="1" customWidth="1"/>
    <col min="12551" max="12551" width="16.88671875" style="1" customWidth="1"/>
    <col min="12552" max="12552" width="17.5546875" style="1" customWidth="1"/>
    <col min="12553" max="12804" width="8.88671875" style="1"/>
    <col min="12805" max="12805" width="24.5546875" style="1" customWidth="1"/>
    <col min="12806" max="12806" width="13.33203125" style="1" customWidth="1"/>
    <col min="12807" max="12807" width="16.88671875" style="1" customWidth="1"/>
    <col min="12808" max="12808" width="17.5546875" style="1" customWidth="1"/>
    <col min="12809" max="13060" width="8.88671875" style="1"/>
    <col min="13061" max="13061" width="24.5546875" style="1" customWidth="1"/>
    <col min="13062" max="13062" width="13.33203125" style="1" customWidth="1"/>
    <col min="13063" max="13063" width="16.88671875" style="1" customWidth="1"/>
    <col min="13064" max="13064" width="17.5546875" style="1" customWidth="1"/>
    <col min="13065" max="13316" width="8.88671875" style="1"/>
    <col min="13317" max="13317" width="24.5546875" style="1" customWidth="1"/>
    <col min="13318" max="13318" width="13.33203125" style="1" customWidth="1"/>
    <col min="13319" max="13319" width="16.88671875" style="1" customWidth="1"/>
    <col min="13320" max="13320" width="17.5546875" style="1" customWidth="1"/>
    <col min="13321" max="13572" width="8.88671875" style="1"/>
    <col min="13573" max="13573" width="24.5546875" style="1" customWidth="1"/>
    <col min="13574" max="13574" width="13.33203125" style="1" customWidth="1"/>
    <col min="13575" max="13575" width="16.88671875" style="1" customWidth="1"/>
    <col min="13576" max="13576" width="17.5546875" style="1" customWidth="1"/>
    <col min="13577" max="13828" width="8.88671875" style="1"/>
    <col min="13829" max="13829" width="24.5546875" style="1" customWidth="1"/>
    <col min="13830" max="13830" width="13.33203125" style="1" customWidth="1"/>
    <col min="13831" max="13831" width="16.88671875" style="1" customWidth="1"/>
    <col min="13832" max="13832" width="17.5546875" style="1" customWidth="1"/>
    <col min="13833" max="14084" width="8.88671875" style="1"/>
    <col min="14085" max="14085" width="24.5546875" style="1" customWidth="1"/>
    <col min="14086" max="14086" width="13.33203125" style="1" customWidth="1"/>
    <col min="14087" max="14087" width="16.88671875" style="1" customWidth="1"/>
    <col min="14088" max="14088" width="17.5546875" style="1" customWidth="1"/>
    <col min="14089" max="14340" width="8.88671875" style="1"/>
    <col min="14341" max="14341" width="24.5546875" style="1" customWidth="1"/>
    <col min="14342" max="14342" width="13.33203125" style="1" customWidth="1"/>
    <col min="14343" max="14343" width="16.88671875" style="1" customWidth="1"/>
    <col min="14344" max="14344" width="17.5546875" style="1" customWidth="1"/>
    <col min="14345" max="14596" width="8.88671875" style="1"/>
    <col min="14597" max="14597" width="24.5546875" style="1" customWidth="1"/>
    <col min="14598" max="14598" width="13.33203125" style="1" customWidth="1"/>
    <col min="14599" max="14599" width="16.88671875" style="1" customWidth="1"/>
    <col min="14600" max="14600" width="17.5546875" style="1" customWidth="1"/>
    <col min="14601" max="14852" width="8.88671875" style="1"/>
    <col min="14853" max="14853" width="24.5546875" style="1" customWidth="1"/>
    <col min="14854" max="14854" width="13.33203125" style="1" customWidth="1"/>
    <col min="14855" max="14855" width="16.88671875" style="1" customWidth="1"/>
    <col min="14856" max="14856" width="17.5546875" style="1" customWidth="1"/>
    <col min="14857" max="15108" width="8.88671875" style="1"/>
    <col min="15109" max="15109" width="24.5546875" style="1" customWidth="1"/>
    <col min="15110" max="15110" width="13.33203125" style="1" customWidth="1"/>
    <col min="15111" max="15111" width="16.88671875" style="1" customWidth="1"/>
    <col min="15112" max="15112" width="17.5546875" style="1" customWidth="1"/>
    <col min="15113" max="15364" width="8.88671875" style="1"/>
    <col min="15365" max="15365" width="24.5546875" style="1" customWidth="1"/>
    <col min="15366" max="15366" width="13.33203125" style="1" customWidth="1"/>
    <col min="15367" max="15367" width="16.88671875" style="1" customWidth="1"/>
    <col min="15368" max="15368" width="17.5546875" style="1" customWidth="1"/>
    <col min="15369" max="15620" width="8.88671875" style="1"/>
    <col min="15621" max="15621" width="24.5546875" style="1" customWidth="1"/>
    <col min="15622" max="15622" width="13.33203125" style="1" customWidth="1"/>
    <col min="15623" max="15623" width="16.88671875" style="1" customWidth="1"/>
    <col min="15624" max="15624" width="17.5546875" style="1" customWidth="1"/>
    <col min="15625" max="15876" width="8.88671875" style="1"/>
    <col min="15877" max="15877" width="24.5546875" style="1" customWidth="1"/>
    <col min="15878" max="15878" width="13.33203125" style="1" customWidth="1"/>
    <col min="15879" max="15879" width="16.88671875" style="1" customWidth="1"/>
    <col min="15880" max="15880" width="17.5546875" style="1" customWidth="1"/>
    <col min="15881" max="16132" width="8.88671875" style="1"/>
    <col min="16133" max="16133" width="24.5546875" style="1" customWidth="1"/>
    <col min="16134" max="16134" width="13.33203125" style="1" customWidth="1"/>
    <col min="16135" max="16135" width="16.88671875" style="1" customWidth="1"/>
    <col min="16136" max="16136" width="17.5546875" style="1" customWidth="1"/>
    <col min="16137" max="16384" width="8.88671875" style="1"/>
  </cols>
  <sheetData>
    <row r="1" spans="1:15" ht="12" customHeight="1">
      <c r="B1" s="2"/>
      <c r="C1" s="3"/>
      <c r="H1" s="2" t="s">
        <v>0</v>
      </c>
    </row>
    <row r="2" spans="1:15" ht="18" customHeight="1">
      <c r="B2" s="4"/>
      <c r="C2" s="3"/>
      <c r="H2" s="4" t="s">
        <v>82</v>
      </c>
    </row>
    <row r="3" spans="1:15" ht="15">
      <c r="C3" s="4"/>
      <c r="E3" s="5"/>
    </row>
    <row r="4" spans="1:15" ht="21.75" customHeight="1">
      <c r="B4" s="4"/>
      <c r="C4" s="3"/>
      <c r="H4" s="4" t="s">
        <v>2</v>
      </c>
    </row>
    <row r="5" spans="1:15" ht="15">
      <c r="H5" s="4"/>
    </row>
    <row r="6" spans="1:15" ht="15" customHeight="1">
      <c r="B6" s="4"/>
      <c r="H6" s="2" t="s">
        <v>83</v>
      </c>
    </row>
    <row r="7" spans="1:15" ht="15.75" customHeight="1"/>
    <row r="8" spans="1:15" ht="21" customHeight="1">
      <c r="B8" s="6" t="s">
        <v>4</v>
      </c>
      <c r="C8" s="6"/>
      <c r="D8" s="6"/>
      <c r="E8" s="6"/>
      <c r="F8" s="6"/>
      <c r="G8" s="6"/>
      <c r="H8" s="7"/>
      <c r="I8" s="7"/>
      <c r="J8" s="7"/>
      <c r="K8" s="8"/>
    </row>
    <row r="9" spans="1:15" ht="24" customHeight="1">
      <c r="A9" s="8"/>
      <c r="B9" s="6" t="s">
        <v>84</v>
      </c>
      <c r="C9" s="6"/>
      <c r="D9" s="6"/>
      <c r="E9" s="6"/>
      <c r="F9" s="6"/>
      <c r="G9" s="6"/>
      <c r="H9" s="7"/>
      <c r="I9" s="7"/>
      <c r="J9" s="7"/>
      <c r="K9" s="8"/>
    </row>
    <row r="10" spans="1:15" ht="14.4">
      <c r="B10" s="9" t="s">
        <v>6</v>
      </c>
      <c r="C10" s="9"/>
      <c r="D10" s="9"/>
      <c r="E10" s="9"/>
      <c r="F10" s="9"/>
      <c r="G10" s="9"/>
      <c r="H10" s="10"/>
      <c r="I10" s="10"/>
      <c r="J10" s="10"/>
      <c r="K10" s="11"/>
    </row>
    <row r="11" spans="1:15" ht="14.4">
      <c r="B11" s="12"/>
      <c r="C11" s="12"/>
      <c r="D11" s="12"/>
      <c r="E11" s="12"/>
      <c r="F11" s="12"/>
      <c r="G11" s="12"/>
      <c r="H11" s="13"/>
      <c r="I11" s="13"/>
      <c r="J11" s="13"/>
      <c r="K11" s="11"/>
    </row>
    <row r="12" spans="1:15" ht="51" customHeight="1">
      <c r="A12" s="139" t="s">
        <v>7</v>
      </c>
      <c r="B12" s="139" t="s">
        <v>8</v>
      </c>
      <c r="C12" s="139" t="s">
        <v>9</v>
      </c>
      <c r="D12" s="140" t="s">
        <v>10</v>
      </c>
      <c r="E12" s="140" t="s">
        <v>11</v>
      </c>
      <c r="F12" s="140" t="s">
        <v>12</v>
      </c>
      <c r="G12" s="140" t="s">
        <v>11</v>
      </c>
      <c r="H12" s="141" t="s">
        <v>13</v>
      </c>
      <c r="I12" s="142"/>
      <c r="J12" s="142"/>
      <c r="K12" s="143"/>
      <c r="M12" s="21"/>
      <c r="O12" s="21"/>
    </row>
    <row r="13" spans="1:15">
      <c r="A13" s="16" t="s">
        <v>15</v>
      </c>
      <c r="B13" s="16" t="s">
        <v>16</v>
      </c>
      <c r="C13" s="16" t="s">
        <v>17</v>
      </c>
      <c r="D13" s="16">
        <v>4</v>
      </c>
      <c r="E13" s="16"/>
      <c r="F13" s="16"/>
      <c r="G13" s="16"/>
      <c r="H13" s="144"/>
      <c r="I13" s="145"/>
      <c r="J13" s="145"/>
      <c r="K13" s="146"/>
    </row>
    <row r="14" spans="1:15" ht="30" customHeight="1">
      <c r="A14" s="17" t="s">
        <v>85</v>
      </c>
      <c r="B14" s="18" t="s">
        <v>18</v>
      </c>
      <c r="C14" s="17" t="s">
        <v>19</v>
      </c>
      <c r="D14" s="19">
        <f>SUM(D15,D17:D18)</f>
        <v>1561</v>
      </c>
      <c r="E14" s="20">
        <f>D14/$D$14*100</f>
        <v>100</v>
      </c>
      <c r="F14" s="19">
        <f>SUM(F15,F17:F18)</f>
        <v>1537</v>
      </c>
      <c r="G14" s="20">
        <f>F14/$F$14*100</f>
        <v>100</v>
      </c>
      <c r="H14" s="147">
        <f>SUM(H15,H17:H18)</f>
        <v>269</v>
      </c>
      <c r="I14" s="148"/>
      <c r="J14" s="148"/>
      <c r="K14" s="149"/>
    </row>
    <row r="15" spans="1:15" ht="21" customHeight="1">
      <c r="A15" s="150" t="s">
        <v>20</v>
      </c>
      <c r="B15" s="151" t="s">
        <v>21</v>
      </c>
      <c r="C15" s="150" t="s">
        <v>22</v>
      </c>
      <c r="D15" s="24">
        <f>'[1]ТБО  2016  ПЛАН'!W10+'[1]ТБО  2016  ПЛАН'!W11</f>
        <v>1321</v>
      </c>
      <c r="E15" s="24">
        <f t="shared" ref="E15:E18" si="0">D15/$D$14*100</f>
        <v>84.625240230621401</v>
      </c>
      <c r="F15" s="25">
        <f>D15</f>
        <v>1321</v>
      </c>
      <c r="G15" s="25">
        <f t="shared" ref="G15:G17" si="1">F15/$F$14*100</f>
        <v>85.946649316851008</v>
      </c>
      <c r="H15" s="152">
        <v>269</v>
      </c>
      <c r="I15" s="153"/>
      <c r="J15" s="153"/>
      <c r="K15" s="154"/>
    </row>
    <row r="16" spans="1:15" ht="20.399999999999999" customHeight="1">
      <c r="A16" s="22" t="s">
        <v>23</v>
      </c>
      <c r="B16" s="26" t="s">
        <v>24</v>
      </c>
      <c r="C16" s="27" t="str">
        <f>C15</f>
        <v>м3</v>
      </c>
      <c r="D16" s="24">
        <f>'[1]ТБО  2016  ПЛАН'!W11</f>
        <v>1321</v>
      </c>
      <c r="E16" s="24">
        <f t="shared" si="0"/>
        <v>84.625240230621401</v>
      </c>
      <c r="F16" s="28">
        <f>D16</f>
        <v>1321</v>
      </c>
      <c r="G16" s="28">
        <f t="shared" si="1"/>
        <v>85.946649316851008</v>
      </c>
      <c r="H16" s="155">
        <f>H15</f>
        <v>269</v>
      </c>
      <c r="I16" s="156"/>
      <c r="J16" s="156"/>
      <c r="K16" s="157"/>
    </row>
    <row r="17" spans="1:14" ht="16.5" customHeight="1">
      <c r="A17" s="29" t="s">
        <v>25</v>
      </c>
      <c r="B17" s="30" t="s">
        <v>26</v>
      </c>
      <c r="C17" s="27" t="str">
        <f t="shared" ref="C17:C18" si="2">C16</f>
        <v>м3</v>
      </c>
      <c r="D17" s="31">
        <f>'[1]ТБО  2016  ПЛАН'!W12</f>
        <v>216</v>
      </c>
      <c r="E17" s="31">
        <f t="shared" si="0"/>
        <v>13.837283792440743</v>
      </c>
      <c r="F17" s="28">
        <f>D17</f>
        <v>216</v>
      </c>
      <c r="G17" s="28">
        <f t="shared" si="1"/>
        <v>14.053350683148992</v>
      </c>
      <c r="H17" s="158"/>
      <c r="I17" s="159"/>
      <c r="J17" s="159"/>
      <c r="K17" s="160"/>
      <c r="L17" s="32"/>
      <c r="M17" s="33"/>
    </row>
    <row r="18" spans="1:14" ht="21" customHeight="1">
      <c r="A18" s="34" t="s">
        <v>27</v>
      </c>
      <c r="B18" s="35" t="s">
        <v>28</v>
      </c>
      <c r="C18" s="27" t="str">
        <f t="shared" si="2"/>
        <v>м3</v>
      </c>
      <c r="D18" s="36">
        <f>'[1]ТБО  2016  ПЛАН'!W13</f>
        <v>24</v>
      </c>
      <c r="E18" s="36">
        <f t="shared" si="0"/>
        <v>1.5374759769378605</v>
      </c>
      <c r="F18" s="36"/>
      <c r="G18" s="37"/>
      <c r="H18" s="158"/>
      <c r="I18" s="159"/>
      <c r="J18" s="159"/>
      <c r="K18" s="160"/>
    </row>
    <row r="19" spans="1:14" ht="25.8" customHeight="1">
      <c r="A19" s="38">
        <v>2</v>
      </c>
      <c r="B19" s="39" t="s">
        <v>29</v>
      </c>
      <c r="C19" s="40" t="s">
        <v>30</v>
      </c>
      <c r="D19" s="41">
        <f>'[1]ФОТ 2016 сводн'!D13+'[1]ФОТ 2016 сводн'!D6</f>
        <v>5</v>
      </c>
      <c r="E19" s="42"/>
      <c r="F19" s="43">
        <f>D19-D19*E18/100</f>
        <v>4.9231262011531074</v>
      </c>
      <c r="G19" s="42"/>
      <c r="H19" s="158"/>
      <c r="I19" s="159"/>
      <c r="J19" s="159"/>
      <c r="K19" s="160"/>
    </row>
    <row r="20" spans="1:14" ht="22.2" customHeight="1">
      <c r="A20" s="17"/>
      <c r="B20" s="161" t="s">
        <v>32</v>
      </c>
      <c r="C20" s="45"/>
      <c r="D20" s="46"/>
      <c r="E20" s="47"/>
      <c r="F20" s="46"/>
      <c r="G20" s="47"/>
      <c r="H20" s="158"/>
      <c r="I20" s="159"/>
      <c r="J20" s="159"/>
      <c r="K20" s="160"/>
    </row>
    <row r="21" spans="1:14" ht="19.5" customHeight="1">
      <c r="A21" s="16">
        <v>1</v>
      </c>
      <c r="B21" s="151" t="s">
        <v>33</v>
      </c>
      <c r="C21" s="16" t="s">
        <v>34</v>
      </c>
      <c r="D21" s="162">
        <f>'[1]ТБО  2016  ПЛАН'!W27</f>
        <v>3298983.2486</v>
      </c>
      <c r="E21" s="163">
        <f t="shared" ref="E21:E29" si="3">D21/D$14</f>
        <v>2113.3781221012173</v>
      </c>
      <c r="F21" s="74">
        <f>E21*$F$14</f>
        <v>3248262.1736695711</v>
      </c>
      <c r="G21" s="163">
        <f t="shared" ref="G21:G29" si="4">F21/F$14</f>
        <v>2113.3781221012173</v>
      </c>
      <c r="H21" s="164">
        <f>263928.07*1.04</f>
        <v>274485.19280000002</v>
      </c>
      <c r="I21" s="165"/>
      <c r="J21" s="165"/>
      <c r="K21" s="165"/>
      <c r="L21" s="53"/>
    </row>
    <row r="22" spans="1:14" ht="19.5" customHeight="1">
      <c r="A22" s="16">
        <v>2</v>
      </c>
      <c r="B22" s="151" t="s">
        <v>35</v>
      </c>
      <c r="C22" s="16" t="str">
        <f>C21</f>
        <v>руб.</v>
      </c>
      <c r="D22" s="162">
        <f>'[1]ТБО  2016  ПЛАН'!W28</f>
        <v>1056665.4816733589</v>
      </c>
      <c r="E22" s="163">
        <f t="shared" si="3"/>
        <v>676.91574738844258</v>
      </c>
      <c r="F22" s="74">
        <f t="shared" ref="F22:F29" si="5">E22*$F$14</f>
        <v>1040419.5037360362</v>
      </c>
      <c r="G22" s="163">
        <f t="shared" si="4"/>
        <v>676.91574738844258</v>
      </c>
      <c r="H22" s="166">
        <f>H21*30.2%</f>
        <v>82894.528225600006</v>
      </c>
      <c r="I22" s="166"/>
      <c r="J22" s="166"/>
      <c r="K22" s="166"/>
      <c r="L22" s="53"/>
    </row>
    <row r="23" spans="1:14" ht="19.5" customHeight="1">
      <c r="A23" s="16">
        <v>3</v>
      </c>
      <c r="B23" s="151" t="s">
        <v>36</v>
      </c>
      <c r="C23" s="16" t="str">
        <f t="shared" ref="C23:C35" si="6">C22</f>
        <v>руб.</v>
      </c>
      <c r="D23" s="162">
        <f>'[1]ТБО  2016  ПЛАН'!W29</f>
        <v>563883.12</v>
      </c>
      <c r="E23" s="163">
        <f t="shared" si="3"/>
        <v>361.23197950032028</v>
      </c>
      <c r="F23" s="74">
        <f t="shared" si="5"/>
        <v>555213.55249199225</v>
      </c>
      <c r="G23" s="163">
        <f t="shared" si="4"/>
        <v>361.23197950032028</v>
      </c>
      <c r="H23" s="166">
        <v>23859.37</v>
      </c>
      <c r="I23" s="166"/>
      <c r="J23" s="166"/>
      <c r="K23" s="166"/>
      <c r="L23" s="53"/>
      <c r="N23" s="21"/>
    </row>
    <row r="24" spans="1:14" ht="19.5" customHeight="1">
      <c r="A24" s="16">
        <v>4</v>
      </c>
      <c r="B24" s="167" t="s">
        <v>37</v>
      </c>
      <c r="C24" s="16" t="str">
        <f t="shared" si="6"/>
        <v>руб.</v>
      </c>
      <c r="D24" s="162">
        <f>'[1]ТБО  2016  ПЛАН'!W30</f>
        <v>78970</v>
      </c>
      <c r="E24" s="163">
        <f t="shared" si="3"/>
        <v>50.589365791159516</v>
      </c>
      <c r="F24" s="74">
        <f t="shared" si="5"/>
        <v>77755.855221012171</v>
      </c>
      <c r="G24" s="163">
        <f t="shared" si="4"/>
        <v>50.589365791159516</v>
      </c>
      <c r="H24" s="166">
        <f>3982.9*1.04</f>
        <v>4142.2160000000003</v>
      </c>
      <c r="I24" s="166"/>
      <c r="J24" s="166"/>
      <c r="K24" s="166"/>
      <c r="L24" s="32"/>
    </row>
    <row r="25" spans="1:14" ht="19.5" customHeight="1">
      <c r="A25" s="17">
        <v>5</v>
      </c>
      <c r="B25" s="18" t="s">
        <v>38</v>
      </c>
      <c r="C25" s="16" t="str">
        <f t="shared" si="6"/>
        <v>руб.</v>
      </c>
      <c r="D25" s="168">
        <f>SUM(D26:D29)</f>
        <v>1238112.9668467003</v>
      </c>
      <c r="E25" s="168">
        <f>SUM(E26:E29)</f>
        <v>793.15372635919312</v>
      </c>
      <c r="F25" s="168">
        <f>SUM(F26:F29)</f>
        <v>1219077.2774140798</v>
      </c>
      <c r="G25" s="168">
        <f>SUM(G26:G29)</f>
        <v>793.15372635919312</v>
      </c>
      <c r="H25" s="169">
        <f>SUM(H26:H29)</f>
        <v>114742.61755999998</v>
      </c>
      <c r="I25" s="169"/>
      <c r="J25" s="169"/>
      <c r="K25" s="169"/>
      <c r="L25" s="32"/>
    </row>
    <row r="26" spans="1:14" ht="19.5" customHeight="1">
      <c r="A26" s="150" t="s">
        <v>39</v>
      </c>
      <c r="B26" s="167" t="s">
        <v>40</v>
      </c>
      <c r="C26" s="16"/>
      <c r="D26" s="162">
        <f>'[1]ТБО  2016  ПЛАН'!W32</f>
        <v>696175.85704163369</v>
      </c>
      <c r="E26" s="163">
        <f t="shared" si="3"/>
        <v>445.98068996901583</v>
      </c>
      <c r="F26" s="74">
        <f t="shared" si="5"/>
        <v>685472.32048237731</v>
      </c>
      <c r="G26" s="163">
        <f t="shared" si="4"/>
        <v>445.98068996901583</v>
      </c>
      <c r="H26" s="166">
        <f>101019.43*1.04</f>
        <v>105060.20719999999</v>
      </c>
      <c r="I26" s="166"/>
      <c r="J26" s="166"/>
      <c r="K26" s="166"/>
      <c r="L26" s="53"/>
    </row>
    <row r="27" spans="1:14" ht="19.5" customHeight="1">
      <c r="A27" s="150" t="s">
        <v>41</v>
      </c>
      <c r="B27" s="167" t="s">
        <v>42</v>
      </c>
      <c r="C27" s="16" t="str">
        <f>C25</f>
        <v>руб.</v>
      </c>
      <c r="D27" s="162">
        <f>'[1]ТБО  2016  ПЛАН'!W33</f>
        <v>40258.244155733344</v>
      </c>
      <c r="E27" s="163">
        <f t="shared" si="3"/>
        <v>25.790034692974597</v>
      </c>
      <c r="F27" s="74">
        <f t="shared" si="5"/>
        <v>39639.283323101954</v>
      </c>
      <c r="G27" s="163">
        <f t="shared" si="4"/>
        <v>25.790034692974597</v>
      </c>
      <c r="H27" s="166">
        <f>H26*5%</f>
        <v>5253.0103600000002</v>
      </c>
      <c r="I27" s="166"/>
      <c r="J27" s="166"/>
      <c r="K27" s="166"/>
      <c r="L27" s="53"/>
    </row>
    <row r="28" spans="1:14" ht="21" customHeight="1">
      <c r="A28" s="150" t="s">
        <v>43</v>
      </c>
      <c r="B28" s="167" t="s">
        <v>44</v>
      </c>
      <c r="C28" s="16" t="str">
        <f t="shared" si="6"/>
        <v>руб.</v>
      </c>
      <c r="D28" s="162">
        <f>'[1]ТБО  2016  ПЛАН'!W34</f>
        <v>6290.3506493333343</v>
      </c>
      <c r="E28" s="163">
        <f t="shared" si="3"/>
        <v>4.02969292077728</v>
      </c>
      <c r="F28" s="74">
        <f t="shared" si="5"/>
        <v>6193.6380192346796</v>
      </c>
      <c r="G28" s="163">
        <f t="shared" si="4"/>
        <v>4.02969292077728</v>
      </c>
      <c r="H28" s="170">
        <v>0</v>
      </c>
      <c r="I28" s="148"/>
      <c r="J28" s="148"/>
      <c r="K28" s="149"/>
      <c r="L28" s="53"/>
    </row>
    <row r="29" spans="1:14" ht="19.5" customHeight="1">
      <c r="A29" s="150" t="s">
        <v>43</v>
      </c>
      <c r="B29" s="167" t="s">
        <v>45</v>
      </c>
      <c r="C29" s="16" t="str">
        <f t="shared" si="6"/>
        <v>руб.</v>
      </c>
      <c r="D29" s="162">
        <f>'[1]ТБО  2016  ПЛАН'!W35</f>
        <v>495388.51500000001</v>
      </c>
      <c r="E29" s="163">
        <f t="shared" si="3"/>
        <v>317.35330877642537</v>
      </c>
      <c r="F29" s="74">
        <f t="shared" si="5"/>
        <v>487772.03558936581</v>
      </c>
      <c r="G29" s="163">
        <f t="shared" si="4"/>
        <v>317.35330877642537</v>
      </c>
      <c r="H29" s="171">
        <v>4429.3999999999996</v>
      </c>
      <c r="I29" s="172"/>
      <c r="J29" s="172"/>
      <c r="K29" s="172"/>
      <c r="L29" s="53"/>
    </row>
    <row r="30" spans="1:14" s="33" customFormat="1" ht="24" customHeight="1">
      <c r="A30" s="17">
        <v>6</v>
      </c>
      <c r="B30" s="18" t="s">
        <v>58</v>
      </c>
      <c r="C30" s="16" t="str">
        <f>C29</f>
        <v>руб.</v>
      </c>
      <c r="D30" s="78" t="e">
        <f>SUM(D21:D25,#REF!)</f>
        <v>#REF!</v>
      </c>
      <c r="E30" s="78" t="e">
        <f>SUM(E21:E25,#REF!)</f>
        <v>#REF!</v>
      </c>
      <c r="F30" s="78" t="e">
        <f>SUM(F21:F25,#REF!)</f>
        <v>#REF!</v>
      </c>
      <c r="G30" s="78" t="e">
        <f>SUM(G21:G25,#REF!)</f>
        <v>#REF!</v>
      </c>
      <c r="H30" s="169">
        <f>H21+H22+H23+H24+H25</f>
        <v>500123.92458560003</v>
      </c>
      <c r="I30" s="173"/>
      <c r="J30" s="173"/>
      <c r="K30" s="173"/>
      <c r="L30" s="32"/>
    </row>
    <row r="31" spans="1:14" ht="23.25" customHeight="1">
      <c r="A31" s="17">
        <v>7</v>
      </c>
      <c r="B31" s="18" t="s">
        <v>59</v>
      </c>
      <c r="C31" s="16" t="str">
        <f>C30</f>
        <v>руб.</v>
      </c>
      <c r="D31" s="80">
        <f>SUM(D32:D33)</f>
        <v>705199.53439513058</v>
      </c>
      <c r="E31" s="80">
        <f>SUM(E32:E33)</f>
        <v>0</v>
      </c>
      <c r="F31" s="80">
        <f>SUM(F32:F33)</f>
        <v>705199.53439513058</v>
      </c>
      <c r="G31" s="80">
        <f>SUM(G32:G33)</f>
        <v>458.81557215037776</v>
      </c>
      <c r="H31" s="169">
        <f>SUM(H32:H33)</f>
        <v>32673.273359999999</v>
      </c>
      <c r="I31" s="173"/>
      <c r="J31" s="173"/>
      <c r="K31" s="173"/>
      <c r="L31" s="53"/>
      <c r="M31" s="82"/>
    </row>
    <row r="32" spans="1:14" ht="23.25" customHeight="1">
      <c r="A32" s="174" t="s">
        <v>54</v>
      </c>
      <c r="B32" s="167" t="s">
        <v>61</v>
      </c>
      <c r="C32" s="16"/>
      <c r="D32" s="175">
        <f>'[1]ТБО  2016  ПЛАН'!W46</f>
        <v>464623.00512471737</v>
      </c>
      <c r="E32" s="163"/>
      <c r="F32" s="74">
        <f>D32</f>
        <v>464623.00512471737</v>
      </c>
      <c r="G32" s="163">
        <f t="shared" ref="G32:G33" si="7">F32/F$14</f>
        <v>302.2921308553789</v>
      </c>
      <c r="H32" s="171">
        <f>24129.5*1.04</f>
        <v>25094.68</v>
      </c>
      <c r="I32" s="172"/>
      <c r="J32" s="172"/>
      <c r="K32" s="172"/>
      <c r="L32" s="32"/>
      <c r="M32" s="82"/>
    </row>
    <row r="33" spans="1:14" ht="23.25" customHeight="1">
      <c r="A33" s="174" t="s">
        <v>86</v>
      </c>
      <c r="B33" s="167" t="s">
        <v>64</v>
      </c>
      <c r="C33" s="16"/>
      <c r="D33" s="175">
        <f>'[1]ТБО  2016  ПЛАН'!W48</f>
        <v>240576.52927041327</v>
      </c>
      <c r="E33" s="163"/>
      <c r="F33" s="74">
        <f t="shared" ref="F33" si="8">D33</f>
        <v>240576.52927041327</v>
      </c>
      <c r="G33" s="163">
        <f t="shared" si="7"/>
        <v>156.52344129499889</v>
      </c>
      <c r="H33" s="171">
        <f>H32*30.2%</f>
        <v>7578.5933599999998</v>
      </c>
      <c r="I33" s="172"/>
      <c r="J33" s="172"/>
      <c r="K33" s="172"/>
      <c r="L33" s="32"/>
      <c r="M33" s="82"/>
    </row>
    <row r="34" spans="1:14" ht="24" customHeight="1">
      <c r="A34" s="90">
        <v>8</v>
      </c>
      <c r="B34" s="91" t="s">
        <v>66</v>
      </c>
      <c r="C34" s="16" t="str">
        <f>C31</f>
        <v>руб.</v>
      </c>
      <c r="D34" s="92" t="e">
        <f>SUM(D30:D31)</f>
        <v>#REF!</v>
      </c>
      <c r="E34" s="92" t="e">
        <f>SUM(E30:E31)</f>
        <v>#REF!</v>
      </c>
      <c r="F34" s="92" t="e">
        <f>SUM(F30:F31)</f>
        <v>#REF!</v>
      </c>
      <c r="G34" s="92" t="e">
        <f>SUM(G30:G31)</f>
        <v>#REF!</v>
      </c>
      <c r="H34" s="169">
        <f>SUM(H30:H31)</f>
        <v>532797.19794560003</v>
      </c>
      <c r="I34" s="173"/>
      <c r="J34" s="173"/>
      <c r="K34" s="173"/>
      <c r="L34" s="32"/>
      <c r="M34" s="21"/>
      <c r="N34" s="21"/>
    </row>
    <row r="35" spans="1:14" ht="30.6" customHeight="1">
      <c r="A35" s="90">
        <v>9</v>
      </c>
      <c r="B35" s="94" t="s">
        <v>67</v>
      </c>
      <c r="C35" s="16" t="str">
        <f t="shared" si="6"/>
        <v>руб.</v>
      </c>
      <c r="D35" s="95"/>
      <c r="E35" s="96"/>
      <c r="F35" s="95" t="e">
        <f>F34</f>
        <v>#REF!</v>
      </c>
      <c r="G35" s="92"/>
      <c r="H35" s="169">
        <f>H34</f>
        <v>532797.19794560003</v>
      </c>
      <c r="I35" s="173"/>
      <c r="J35" s="173"/>
      <c r="K35" s="173"/>
      <c r="M35" s="21"/>
      <c r="N35" s="21"/>
    </row>
    <row r="36" spans="1:14" s="21" customFormat="1" ht="31.8" customHeight="1">
      <c r="A36" s="97">
        <v>10</v>
      </c>
      <c r="B36" s="98" t="s">
        <v>68</v>
      </c>
      <c r="C36" s="97" t="s">
        <v>69</v>
      </c>
      <c r="D36" s="99"/>
      <c r="E36" s="100"/>
      <c r="F36" s="99" t="e">
        <f>F35/F14</f>
        <v>#REF!</v>
      </c>
      <c r="G36" s="100"/>
      <c r="H36" s="169">
        <f>H35/H14</f>
        <v>1980.6587284223049</v>
      </c>
      <c r="I36" s="173"/>
      <c r="J36" s="173"/>
      <c r="K36" s="173"/>
    </row>
    <row r="37" spans="1:14" s="21" customFormat="1" ht="21" customHeight="1">
      <c r="A37" s="16">
        <v>11</v>
      </c>
      <c r="B37" s="103" t="s">
        <v>70</v>
      </c>
      <c r="C37" s="16" t="str">
        <f>C35</f>
        <v>руб.</v>
      </c>
      <c r="D37" s="104"/>
      <c r="E37" s="105"/>
      <c r="F37" s="104">
        <f>J37</f>
        <v>0</v>
      </c>
      <c r="G37" s="105"/>
      <c r="H37" s="171">
        <f>H35*0</f>
        <v>0</v>
      </c>
      <c r="I37" s="172"/>
      <c r="J37" s="172"/>
      <c r="K37" s="172"/>
    </row>
    <row r="38" spans="1:14" s="21" customFormat="1" ht="30" customHeight="1">
      <c r="A38" s="17">
        <v>11</v>
      </c>
      <c r="B38" s="108" t="s">
        <v>71</v>
      </c>
      <c r="C38" s="17" t="s">
        <v>34</v>
      </c>
      <c r="D38" s="109"/>
      <c r="E38" s="110"/>
      <c r="F38" s="109" t="e">
        <f>SUM(F35,F37)</f>
        <v>#REF!</v>
      </c>
      <c r="G38" s="110"/>
      <c r="H38" s="169">
        <f>SUM(H35,H37)</f>
        <v>532797.19794560003</v>
      </c>
      <c r="I38" s="173"/>
      <c r="J38" s="173"/>
      <c r="K38" s="173"/>
    </row>
    <row r="39" spans="1:14" s="21" customFormat="1" ht="42" customHeight="1">
      <c r="A39" s="17">
        <v>12</v>
      </c>
      <c r="B39" s="108" t="s">
        <v>87</v>
      </c>
      <c r="C39" s="17" t="s">
        <v>34</v>
      </c>
      <c r="D39" s="109"/>
      <c r="E39" s="110"/>
      <c r="F39" s="109"/>
      <c r="G39" s="110"/>
      <c r="H39" s="169">
        <f>H38*1.18</f>
        <v>628700.69357580796</v>
      </c>
      <c r="I39" s="173"/>
      <c r="J39" s="173"/>
      <c r="K39" s="173"/>
    </row>
    <row r="40" spans="1:14" s="21" customFormat="1" ht="32.4" customHeight="1">
      <c r="A40" s="176">
        <v>13</v>
      </c>
      <c r="B40" s="98" t="s">
        <v>75</v>
      </c>
      <c r="C40" s="97" t="s">
        <v>88</v>
      </c>
      <c r="D40" s="99"/>
      <c r="E40" s="100"/>
      <c r="F40" s="99" t="e">
        <f>#REF!*1.18</f>
        <v>#REF!</v>
      </c>
      <c r="G40" s="100"/>
      <c r="H40" s="169">
        <f>H39/H14</f>
        <v>2337.1772995383194</v>
      </c>
      <c r="I40" s="173"/>
      <c r="J40" s="173"/>
      <c r="K40" s="173"/>
    </row>
    <row r="41" spans="1:14" s="21" customFormat="1" ht="24.75" hidden="1" customHeight="1">
      <c r="A41" s="177"/>
      <c r="B41" s="137"/>
      <c r="C41" s="136"/>
      <c r="D41" s="178"/>
      <c r="E41" s="133"/>
      <c r="F41" s="178">
        <f>H41+J41</f>
        <v>0</v>
      </c>
      <c r="G41" s="133"/>
      <c r="H41" s="178"/>
      <c r="I41" s="133"/>
      <c r="J41" s="178"/>
      <c r="K41" s="133"/>
    </row>
    <row r="42" spans="1:14" s="21" customFormat="1" ht="24.75" hidden="1" customHeight="1">
      <c r="A42" s="177"/>
      <c r="B42" s="137"/>
      <c r="C42" s="136"/>
      <c r="D42" s="178"/>
      <c r="E42" s="133"/>
      <c r="F42" s="178"/>
      <c r="G42" s="133"/>
      <c r="H42" s="178"/>
      <c r="I42" s="133"/>
      <c r="J42" s="178"/>
      <c r="K42" s="133"/>
    </row>
    <row r="43" spans="1:14" s="21" customFormat="1" ht="24.75" customHeight="1">
      <c r="A43" s="176">
        <v>14</v>
      </c>
      <c r="B43" s="98" t="s">
        <v>89</v>
      </c>
      <c r="C43" s="97" t="s">
        <v>74</v>
      </c>
      <c r="D43" s="99"/>
      <c r="E43" s="100"/>
      <c r="F43" s="99"/>
      <c r="G43" s="100"/>
      <c r="H43" s="179">
        <v>0.20799999999999999</v>
      </c>
      <c r="I43" s="180"/>
      <c r="J43" s="180"/>
      <c r="K43" s="180"/>
    </row>
    <row r="44" spans="1:14" s="21" customFormat="1" ht="27" customHeight="1">
      <c r="A44" s="176">
        <v>15</v>
      </c>
      <c r="B44" s="98" t="s">
        <v>75</v>
      </c>
      <c r="C44" s="181" t="s">
        <v>90</v>
      </c>
      <c r="D44" s="99"/>
      <c r="E44" s="100"/>
      <c r="F44" s="99" t="e">
        <f>#REF!*1.18</f>
        <v>#REF!</v>
      </c>
      <c r="G44" s="100"/>
      <c r="H44" s="169">
        <f>H40*H43</f>
        <v>486.13287830397041</v>
      </c>
      <c r="I44" s="173"/>
      <c r="J44" s="173"/>
      <c r="K44" s="173"/>
    </row>
    <row r="45" spans="1:14" s="21" customFormat="1">
      <c r="A45" s="136"/>
      <c r="B45" s="137"/>
      <c r="C45" s="136"/>
      <c r="D45" s="136"/>
      <c r="E45" s="136"/>
    </row>
    <row r="46" spans="1:14" ht="27.75" customHeight="1">
      <c r="B46" s="138" t="s">
        <v>79</v>
      </c>
      <c r="F46" s="138" t="s">
        <v>80</v>
      </c>
      <c r="H46" s="1" t="s">
        <v>81</v>
      </c>
    </row>
    <row r="47" spans="1:14" s="21" customFormat="1" ht="22.5" customHeight="1">
      <c r="A47" s="1"/>
      <c r="B47" s="1"/>
      <c r="C47" s="1"/>
      <c r="D47" s="1"/>
      <c r="E47" s="1"/>
    </row>
    <row r="48" spans="1:14" s="21" customFormat="1" ht="18.75" customHeight="1">
      <c r="A48" s="1"/>
      <c r="B48" s="138"/>
      <c r="C48" s="1"/>
      <c r="D48" s="1"/>
      <c r="E48" s="1"/>
    </row>
  </sheetData>
  <mergeCells count="34">
    <mergeCell ref="H39:K39"/>
    <mergeCell ref="H40:K40"/>
    <mergeCell ref="H43:K43"/>
    <mergeCell ref="H44:K44"/>
    <mergeCell ref="H33:K33"/>
    <mergeCell ref="H34:K34"/>
    <mergeCell ref="H35:K35"/>
    <mergeCell ref="H36:K36"/>
    <mergeCell ref="H37:K37"/>
    <mergeCell ref="H38:K38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H25:K25"/>
    <mergeCell ref="H26:K26"/>
    <mergeCell ref="H15:K15"/>
    <mergeCell ref="H16:K16"/>
    <mergeCell ref="H17:K17"/>
    <mergeCell ref="H18:K18"/>
    <mergeCell ref="H19:K19"/>
    <mergeCell ref="H20:K20"/>
    <mergeCell ref="B8:J8"/>
    <mergeCell ref="B9:J9"/>
    <mergeCell ref="B10:J10"/>
    <mergeCell ref="H12:K12"/>
    <mergeCell ref="H13:K13"/>
    <mergeCell ref="H14:K14"/>
  </mergeCells>
  <pageMargins left="0.51181102362204722" right="0.31496062992125984" top="0.15748031496062992" bottom="0" header="0.11811023622047245" footer="0.11811023622047245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O58"/>
  <sheetViews>
    <sheetView view="pageBreakPreview" zoomScale="80" zoomScaleSheetLayoutView="80" workbookViewId="0">
      <pane xSplit="3" ySplit="13" topLeftCell="H32" activePane="bottomRight" state="frozen"/>
      <selection activeCell="X52" sqref="X52"/>
      <selection pane="topRight" activeCell="X52" sqref="X52"/>
      <selection pane="bottomLeft" activeCell="X52" sqref="X52"/>
      <selection pane="bottomRight" activeCell="H57" sqref="H57"/>
    </sheetView>
  </sheetViews>
  <sheetFormatPr defaultRowHeight="13.2"/>
  <cols>
    <col min="1" max="1" width="6.88671875" style="1" customWidth="1"/>
    <col min="2" max="2" width="31.6640625" style="1" customWidth="1"/>
    <col min="3" max="3" width="10.88671875" style="1" customWidth="1"/>
    <col min="4" max="4" width="14.88671875" style="1" hidden="1" customWidth="1"/>
    <col min="5" max="5" width="8.6640625" style="1" hidden="1" customWidth="1"/>
    <col min="6" max="6" width="13.5546875" style="1" hidden="1" customWidth="1"/>
    <col min="7" max="7" width="10.88671875" style="1" hidden="1" customWidth="1"/>
    <col min="8" max="8" width="30.21875" style="1" customWidth="1"/>
    <col min="9" max="9" width="10.88671875" style="1" hidden="1" customWidth="1"/>
    <col min="10" max="10" width="30.44140625" style="1" customWidth="1"/>
    <col min="11" max="11" width="10.88671875" style="1" hidden="1" customWidth="1"/>
    <col min="12" max="12" width="13.33203125" style="1" customWidth="1"/>
    <col min="13" max="13" width="13.6640625" style="1" customWidth="1"/>
    <col min="14" max="14" width="10.109375" style="1" bestFit="1" customWidth="1"/>
    <col min="15" max="15" width="10.6640625" style="1" bestFit="1" customWidth="1"/>
    <col min="16" max="260" width="8.88671875" style="1"/>
    <col min="261" max="261" width="24.5546875" style="1" customWidth="1"/>
    <col min="262" max="262" width="13.33203125" style="1" customWidth="1"/>
    <col min="263" max="263" width="16.88671875" style="1" customWidth="1"/>
    <col min="264" max="264" width="17.5546875" style="1" customWidth="1"/>
    <col min="265" max="516" width="8.88671875" style="1"/>
    <col min="517" max="517" width="24.5546875" style="1" customWidth="1"/>
    <col min="518" max="518" width="13.33203125" style="1" customWidth="1"/>
    <col min="519" max="519" width="16.88671875" style="1" customWidth="1"/>
    <col min="520" max="520" width="17.5546875" style="1" customWidth="1"/>
    <col min="521" max="772" width="8.88671875" style="1"/>
    <col min="773" max="773" width="24.5546875" style="1" customWidth="1"/>
    <col min="774" max="774" width="13.33203125" style="1" customWidth="1"/>
    <col min="775" max="775" width="16.88671875" style="1" customWidth="1"/>
    <col min="776" max="776" width="17.5546875" style="1" customWidth="1"/>
    <col min="777" max="1028" width="8.88671875" style="1"/>
    <col min="1029" max="1029" width="24.5546875" style="1" customWidth="1"/>
    <col min="1030" max="1030" width="13.33203125" style="1" customWidth="1"/>
    <col min="1031" max="1031" width="16.88671875" style="1" customWidth="1"/>
    <col min="1032" max="1032" width="17.5546875" style="1" customWidth="1"/>
    <col min="1033" max="1284" width="8.88671875" style="1"/>
    <col min="1285" max="1285" width="24.5546875" style="1" customWidth="1"/>
    <col min="1286" max="1286" width="13.33203125" style="1" customWidth="1"/>
    <col min="1287" max="1287" width="16.88671875" style="1" customWidth="1"/>
    <col min="1288" max="1288" width="17.5546875" style="1" customWidth="1"/>
    <col min="1289" max="1540" width="8.88671875" style="1"/>
    <col min="1541" max="1541" width="24.5546875" style="1" customWidth="1"/>
    <col min="1542" max="1542" width="13.33203125" style="1" customWidth="1"/>
    <col min="1543" max="1543" width="16.88671875" style="1" customWidth="1"/>
    <col min="1544" max="1544" width="17.5546875" style="1" customWidth="1"/>
    <col min="1545" max="1796" width="8.88671875" style="1"/>
    <col min="1797" max="1797" width="24.5546875" style="1" customWidth="1"/>
    <col min="1798" max="1798" width="13.33203125" style="1" customWidth="1"/>
    <col min="1799" max="1799" width="16.88671875" style="1" customWidth="1"/>
    <col min="1800" max="1800" width="17.5546875" style="1" customWidth="1"/>
    <col min="1801" max="2052" width="8.88671875" style="1"/>
    <col min="2053" max="2053" width="24.5546875" style="1" customWidth="1"/>
    <col min="2054" max="2054" width="13.33203125" style="1" customWidth="1"/>
    <col min="2055" max="2055" width="16.88671875" style="1" customWidth="1"/>
    <col min="2056" max="2056" width="17.5546875" style="1" customWidth="1"/>
    <col min="2057" max="2308" width="8.88671875" style="1"/>
    <col min="2309" max="2309" width="24.5546875" style="1" customWidth="1"/>
    <col min="2310" max="2310" width="13.33203125" style="1" customWidth="1"/>
    <col min="2311" max="2311" width="16.88671875" style="1" customWidth="1"/>
    <col min="2312" max="2312" width="17.5546875" style="1" customWidth="1"/>
    <col min="2313" max="2564" width="8.88671875" style="1"/>
    <col min="2565" max="2565" width="24.5546875" style="1" customWidth="1"/>
    <col min="2566" max="2566" width="13.33203125" style="1" customWidth="1"/>
    <col min="2567" max="2567" width="16.88671875" style="1" customWidth="1"/>
    <col min="2568" max="2568" width="17.5546875" style="1" customWidth="1"/>
    <col min="2569" max="2820" width="8.88671875" style="1"/>
    <col min="2821" max="2821" width="24.5546875" style="1" customWidth="1"/>
    <col min="2822" max="2822" width="13.33203125" style="1" customWidth="1"/>
    <col min="2823" max="2823" width="16.88671875" style="1" customWidth="1"/>
    <col min="2824" max="2824" width="17.5546875" style="1" customWidth="1"/>
    <col min="2825" max="3076" width="8.88671875" style="1"/>
    <col min="3077" max="3077" width="24.5546875" style="1" customWidth="1"/>
    <col min="3078" max="3078" width="13.33203125" style="1" customWidth="1"/>
    <col min="3079" max="3079" width="16.88671875" style="1" customWidth="1"/>
    <col min="3080" max="3080" width="17.5546875" style="1" customWidth="1"/>
    <col min="3081" max="3332" width="8.88671875" style="1"/>
    <col min="3333" max="3333" width="24.5546875" style="1" customWidth="1"/>
    <col min="3334" max="3334" width="13.33203125" style="1" customWidth="1"/>
    <col min="3335" max="3335" width="16.88671875" style="1" customWidth="1"/>
    <col min="3336" max="3336" width="17.5546875" style="1" customWidth="1"/>
    <col min="3337" max="3588" width="8.88671875" style="1"/>
    <col min="3589" max="3589" width="24.5546875" style="1" customWidth="1"/>
    <col min="3590" max="3590" width="13.33203125" style="1" customWidth="1"/>
    <col min="3591" max="3591" width="16.88671875" style="1" customWidth="1"/>
    <col min="3592" max="3592" width="17.5546875" style="1" customWidth="1"/>
    <col min="3593" max="3844" width="8.88671875" style="1"/>
    <col min="3845" max="3845" width="24.5546875" style="1" customWidth="1"/>
    <col min="3846" max="3846" width="13.33203125" style="1" customWidth="1"/>
    <col min="3847" max="3847" width="16.88671875" style="1" customWidth="1"/>
    <col min="3848" max="3848" width="17.5546875" style="1" customWidth="1"/>
    <col min="3849" max="4100" width="8.88671875" style="1"/>
    <col min="4101" max="4101" width="24.5546875" style="1" customWidth="1"/>
    <col min="4102" max="4102" width="13.33203125" style="1" customWidth="1"/>
    <col min="4103" max="4103" width="16.88671875" style="1" customWidth="1"/>
    <col min="4104" max="4104" width="17.5546875" style="1" customWidth="1"/>
    <col min="4105" max="4356" width="8.88671875" style="1"/>
    <col min="4357" max="4357" width="24.5546875" style="1" customWidth="1"/>
    <col min="4358" max="4358" width="13.33203125" style="1" customWidth="1"/>
    <col min="4359" max="4359" width="16.88671875" style="1" customWidth="1"/>
    <col min="4360" max="4360" width="17.5546875" style="1" customWidth="1"/>
    <col min="4361" max="4612" width="8.88671875" style="1"/>
    <col min="4613" max="4613" width="24.5546875" style="1" customWidth="1"/>
    <col min="4614" max="4614" width="13.33203125" style="1" customWidth="1"/>
    <col min="4615" max="4615" width="16.88671875" style="1" customWidth="1"/>
    <col min="4616" max="4616" width="17.5546875" style="1" customWidth="1"/>
    <col min="4617" max="4868" width="8.88671875" style="1"/>
    <col min="4869" max="4869" width="24.5546875" style="1" customWidth="1"/>
    <col min="4870" max="4870" width="13.33203125" style="1" customWidth="1"/>
    <col min="4871" max="4871" width="16.88671875" style="1" customWidth="1"/>
    <col min="4872" max="4872" width="17.5546875" style="1" customWidth="1"/>
    <col min="4873" max="5124" width="8.88671875" style="1"/>
    <col min="5125" max="5125" width="24.5546875" style="1" customWidth="1"/>
    <col min="5126" max="5126" width="13.33203125" style="1" customWidth="1"/>
    <col min="5127" max="5127" width="16.88671875" style="1" customWidth="1"/>
    <col min="5128" max="5128" width="17.5546875" style="1" customWidth="1"/>
    <col min="5129" max="5380" width="8.88671875" style="1"/>
    <col min="5381" max="5381" width="24.5546875" style="1" customWidth="1"/>
    <col min="5382" max="5382" width="13.33203125" style="1" customWidth="1"/>
    <col min="5383" max="5383" width="16.88671875" style="1" customWidth="1"/>
    <col min="5384" max="5384" width="17.5546875" style="1" customWidth="1"/>
    <col min="5385" max="5636" width="8.88671875" style="1"/>
    <col min="5637" max="5637" width="24.5546875" style="1" customWidth="1"/>
    <col min="5638" max="5638" width="13.33203125" style="1" customWidth="1"/>
    <col min="5639" max="5639" width="16.88671875" style="1" customWidth="1"/>
    <col min="5640" max="5640" width="17.5546875" style="1" customWidth="1"/>
    <col min="5641" max="5892" width="8.88671875" style="1"/>
    <col min="5893" max="5893" width="24.5546875" style="1" customWidth="1"/>
    <col min="5894" max="5894" width="13.33203125" style="1" customWidth="1"/>
    <col min="5895" max="5895" width="16.88671875" style="1" customWidth="1"/>
    <col min="5896" max="5896" width="17.5546875" style="1" customWidth="1"/>
    <col min="5897" max="6148" width="8.88671875" style="1"/>
    <col min="6149" max="6149" width="24.5546875" style="1" customWidth="1"/>
    <col min="6150" max="6150" width="13.33203125" style="1" customWidth="1"/>
    <col min="6151" max="6151" width="16.88671875" style="1" customWidth="1"/>
    <col min="6152" max="6152" width="17.5546875" style="1" customWidth="1"/>
    <col min="6153" max="6404" width="8.88671875" style="1"/>
    <col min="6405" max="6405" width="24.5546875" style="1" customWidth="1"/>
    <col min="6406" max="6406" width="13.33203125" style="1" customWidth="1"/>
    <col min="6407" max="6407" width="16.88671875" style="1" customWidth="1"/>
    <col min="6408" max="6408" width="17.5546875" style="1" customWidth="1"/>
    <col min="6409" max="6660" width="8.88671875" style="1"/>
    <col min="6661" max="6661" width="24.5546875" style="1" customWidth="1"/>
    <col min="6662" max="6662" width="13.33203125" style="1" customWidth="1"/>
    <col min="6663" max="6663" width="16.88671875" style="1" customWidth="1"/>
    <col min="6664" max="6664" width="17.5546875" style="1" customWidth="1"/>
    <col min="6665" max="6916" width="8.88671875" style="1"/>
    <col min="6917" max="6917" width="24.5546875" style="1" customWidth="1"/>
    <col min="6918" max="6918" width="13.33203125" style="1" customWidth="1"/>
    <col min="6919" max="6919" width="16.88671875" style="1" customWidth="1"/>
    <col min="6920" max="6920" width="17.5546875" style="1" customWidth="1"/>
    <col min="6921" max="7172" width="8.88671875" style="1"/>
    <col min="7173" max="7173" width="24.5546875" style="1" customWidth="1"/>
    <col min="7174" max="7174" width="13.33203125" style="1" customWidth="1"/>
    <col min="7175" max="7175" width="16.88671875" style="1" customWidth="1"/>
    <col min="7176" max="7176" width="17.5546875" style="1" customWidth="1"/>
    <col min="7177" max="7428" width="8.88671875" style="1"/>
    <col min="7429" max="7429" width="24.5546875" style="1" customWidth="1"/>
    <col min="7430" max="7430" width="13.33203125" style="1" customWidth="1"/>
    <col min="7431" max="7431" width="16.88671875" style="1" customWidth="1"/>
    <col min="7432" max="7432" width="17.5546875" style="1" customWidth="1"/>
    <col min="7433" max="7684" width="8.88671875" style="1"/>
    <col min="7685" max="7685" width="24.5546875" style="1" customWidth="1"/>
    <col min="7686" max="7686" width="13.33203125" style="1" customWidth="1"/>
    <col min="7687" max="7687" width="16.88671875" style="1" customWidth="1"/>
    <col min="7688" max="7688" width="17.5546875" style="1" customWidth="1"/>
    <col min="7689" max="7940" width="8.88671875" style="1"/>
    <col min="7941" max="7941" width="24.5546875" style="1" customWidth="1"/>
    <col min="7942" max="7942" width="13.33203125" style="1" customWidth="1"/>
    <col min="7943" max="7943" width="16.88671875" style="1" customWidth="1"/>
    <col min="7944" max="7944" width="17.5546875" style="1" customWidth="1"/>
    <col min="7945" max="8196" width="8.88671875" style="1"/>
    <col min="8197" max="8197" width="24.5546875" style="1" customWidth="1"/>
    <col min="8198" max="8198" width="13.33203125" style="1" customWidth="1"/>
    <col min="8199" max="8199" width="16.88671875" style="1" customWidth="1"/>
    <col min="8200" max="8200" width="17.5546875" style="1" customWidth="1"/>
    <col min="8201" max="8452" width="8.88671875" style="1"/>
    <col min="8453" max="8453" width="24.5546875" style="1" customWidth="1"/>
    <col min="8454" max="8454" width="13.33203125" style="1" customWidth="1"/>
    <col min="8455" max="8455" width="16.88671875" style="1" customWidth="1"/>
    <col min="8456" max="8456" width="17.5546875" style="1" customWidth="1"/>
    <col min="8457" max="8708" width="8.88671875" style="1"/>
    <col min="8709" max="8709" width="24.5546875" style="1" customWidth="1"/>
    <col min="8710" max="8710" width="13.33203125" style="1" customWidth="1"/>
    <col min="8711" max="8711" width="16.88671875" style="1" customWidth="1"/>
    <col min="8712" max="8712" width="17.5546875" style="1" customWidth="1"/>
    <col min="8713" max="8964" width="8.88671875" style="1"/>
    <col min="8965" max="8965" width="24.5546875" style="1" customWidth="1"/>
    <col min="8966" max="8966" width="13.33203125" style="1" customWidth="1"/>
    <col min="8967" max="8967" width="16.88671875" style="1" customWidth="1"/>
    <col min="8968" max="8968" width="17.5546875" style="1" customWidth="1"/>
    <col min="8969" max="9220" width="8.88671875" style="1"/>
    <col min="9221" max="9221" width="24.5546875" style="1" customWidth="1"/>
    <col min="9222" max="9222" width="13.33203125" style="1" customWidth="1"/>
    <col min="9223" max="9223" width="16.88671875" style="1" customWidth="1"/>
    <col min="9224" max="9224" width="17.5546875" style="1" customWidth="1"/>
    <col min="9225" max="9476" width="8.88671875" style="1"/>
    <col min="9477" max="9477" width="24.5546875" style="1" customWidth="1"/>
    <col min="9478" max="9478" width="13.33203125" style="1" customWidth="1"/>
    <col min="9479" max="9479" width="16.88671875" style="1" customWidth="1"/>
    <col min="9480" max="9480" width="17.5546875" style="1" customWidth="1"/>
    <col min="9481" max="9732" width="8.88671875" style="1"/>
    <col min="9733" max="9733" width="24.5546875" style="1" customWidth="1"/>
    <col min="9734" max="9734" width="13.33203125" style="1" customWidth="1"/>
    <col min="9735" max="9735" width="16.88671875" style="1" customWidth="1"/>
    <col min="9736" max="9736" width="17.5546875" style="1" customWidth="1"/>
    <col min="9737" max="9988" width="8.88671875" style="1"/>
    <col min="9989" max="9989" width="24.5546875" style="1" customWidth="1"/>
    <col min="9990" max="9990" width="13.33203125" style="1" customWidth="1"/>
    <col min="9991" max="9991" width="16.88671875" style="1" customWidth="1"/>
    <col min="9992" max="9992" width="17.5546875" style="1" customWidth="1"/>
    <col min="9993" max="10244" width="8.88671875" style="1"/>
    <col min="10245" max="10245" width="24.5546875" style="1" customWidth="1"/>
    <col min="10246" max="10246" width="13.33203125" style="1" customWidth="1"/>
    <col min="10247" max="10247" width="16.88671875" style="1" customWidth="1"/>
    <col min="10248" max="10248" width="17.5546875" style="1" customWidth="1"/>
    <col min="10249" max="10500" width="8.88671875" style="1"/>
    <col min="10501" max="10501" width="24.5546875" style="1" customWidth="1"/>
    <col min="10502" max="10502" width="13.33203125" style="1" customWidth="1"/>
    <col min="10503" max="10503" width="16.88671875" style="1" customWidth="1"/>
    <col min="10504" max="10504" width="17.5546875" style="1" customWidth="1"/>
    <col min="10505" max="10756" width="8.88671875" style="1"/>
    <col min="10757" max="10757" width="24.5546875" style="1" customWidth="1"/>
    <col min="10758" max="10758" width="13.33203125" style="1" customWidth="1"/>
    <col min="10759" max="10759" width="16.88671875" style="1" customWidth="1"/>
    <col min="10760" max="10760" width="17.5546875" style="1" customWidth="1"/>
    <col min="10761" max="11012" width="8.88671875" style="1"/>
    <col min="11013" max="11013" width="24.5546875" style="1" customWidth="1"/>
    <col min="11014" max="11014" width="13.33203125" style="1" customWidth="1"/>
    <col min="11015" max="11015" width="16.88671875" style="1" customWidth="1"/>
    <col min="11016" max="11016" width="17.5546875" style="1" customWidth="1"/>
    <col min="11017" max="11268" width="8.88671875" style="1"/>
    <col min="11269" max="11269" width="24.5546875" style="1" customWidth="1"/>
    <col min="11270" max="11270" width="13.33203125" style="1" customWidth="1"/>
    <col min="11271" max="11271" width="16.88671875" style="1" customWidth="1"/>
    <col min="11272" max="11272" width="17.5546875" style="1" customWidth="1"/>
    <col min="11273" max="11524" width="8.88671875" style="1"/>
    <col min="11525" max="11525" width="24.5546875" style="1" customWidth="1"/>
    <col min="11526" max="11526" width="13.33203125" style="1" customWidth="1"/>
    <col min="11527" max="11527" width="16.88671875" style="1" customWidth="1"/>
    <col min="11528" max="11528" width="17.5546875" style="1" customWidth="1"/>
    <col min="11529" max="11780" width="8.88671875" style="1"/>
    <col min="11781" max="11781" width="24.5546875" style="1" customWidth="1"/>
    <col min="11782" max="11782" width="13.33203125" style="1" customWidth="1"/>
    <col min="11783" max="11783" width="16.88671875" style="1" customWidth="1"/>
    <col min="11784" max="11784" width="17.5546875" style="1" customWidth="1"/>
    <col min="11785" max="12036" width="8.88671875" style="1"/>
    <col min="12037" max="12037" width="24.5546875" style="1" customWidth="1"/>
    <col min="12038" max="12038" width="13.33203125" style="1" customWidth="1"/>
    <col min="12039" max="12039" width="16.88671875" style="1" customWidth="1"/>
    <col min="12040" max="12040" width="17.5546875" style="1" customWidth="1"/>
    <col min="12041" max="12292" width="8.88671875" style="1"/>
    <col min="12293" max="12293" width="24.5546875" style="1" customWidth="1"/>
    <col min="12294" max="12294" width="13.33203125" style="1" customWidth="1"/>
    <col min="12295" max="12295" width="16.88671875" style="1" customWidth="1"/>
    <col min="12296" max="12296" width="17.5546875" style="1" customWidth="1"/>
    <col min="12297" max="12548" width="8.88671875" style="1"/>
    <col min="12549" max="12549" width="24.5546875" style="1" customWidth="1"/>
    <col min="12550" max="12550" width="13.33203125" style="1" customWidth="1"/>
    <col min="12551" max="12551" width="16.88671875" style="1" customWidth="1"/>
    <col min="12552" max="12552" width="17.5546875" style="1" customWidth="1"/>
    <col min="12553" max="12804" width="8.88671875" style="1"/>
    <col min="12805" max="12805" width="24.5546875" style="1" customWidth="1"/>
    <col min="12806" max="12806" width="13.33203125" style="1" customWidth="1"/>
    <col min="12807" max="12807" width="16.88671875" style="1" customWidth="1"/>
    <col min="12808" max="12808" width="17.5546875" style="1" customWidth="1"/>
    <col min="12809" max="13060" width="8.88671875" style="1"/>
    <col min="13061" max="13061" width="24.5546875" style="1" customWidth="1"/>
    <col min="13062" max="13062" width="13.33203125" style="1" customWidth="1"/>
    <col min="13063" max="13063" width="16.88671875" style="1" customWidth="1"/>
    <col min="13064" max="13064" width="17.5546875" style="1" customWidth="1"/>
    <col min="13065" max="13316" width="8.88671875" style="1"/>
    <col min="13317" max="13317" width="24.5546875" style="1" customWidth="1"/>
    <col min="13318" max="13318" width="13.33203125" style="1" customWidth="1"/>
    <col min="13319" max="13319" width="16.88671875" style="1" customWidth="1"/>
    <col min="13320" max="13320" width="17.5546875" style="1" customWidth="1"/>
    <col min="13321" max="13572" width="8.88671875" style="1"/>
    <col min="13573" max="13573" width="24.5546875" style="1" customWidth="1"/>
    <col min="13574" max="13574" width="13.33203125" style="1" customWidth="1"/>
    <col min="13575" max="13575" width="16.88671875" style="1" customWidth="1"/>
    <col min="13576" max="13576" width="17.5546875" style="1" customWidth="1"/>
    <col min="13577" max="13828" width="8.88671875" style="1"/>
    <col min="13829" max="13829" width="24.5546875" style="1" customWidth="1"/>
    <col min="13830" max="13830" width="13.33203125" style="1" customWidth="1"/>
    <col min="13831" max="13831" width="16.88671875" style="1" customWidth="1"/>
    <col min="13832" max="13832" width="17.5546875" style="1" customWidth="1"/>
    <col min="13833" max="14084" width="8.88671875" style="1"/>
    <col min="14085" max="14085" width="24.5546875" style="1" customWidth="1"/>
    <col min="14086" max="14086" width="13.33203125" style="1" customWidth="1"/>
    <col min="14087" max="14087" width="16.88671875" style="1" customWidth="1"/>
    <col min="14088" max="14088" width="17.5546875" style="1" customWidth="1"/>
    <col min="14089" max="14340" width="8.88671875" style="1"/>
    <col min="14341" max="14341" width="24.5546875" style="1" customWidth="1"/>
    <col min="14342" max="14342" width="13.33203125" style="1" customWidth="1"/>
    <col min="14343" max="14343" width="16.88671875" style="1" customWidth="1"/>
    <col min="14344" max="14344" width="17.5546875" style="1" customWidth="1"/>
    <col min="14345" max="14596" width="8.88671875" style="1"/>
    <col min="14597" max="14597" width="24.5546875" style="1" customWidth="1"/>
    <col min="14598" max="14598" width="13.33203125" style="1" customWidth="1"/>
    <col min="14599" max="14599" width="16.88671875" style="1" customWidth="1"/>
    <col min="14600" max="14600" width="17.5546875" style="1" customWidth="1"/>
    <col min="14601" max="14852" width="8.88671875" style="1"/>
    <col min="14853" max="14853" width="24.5546875" style="1" customWidth="1"/>
    <col min="14854" max="14854" width="13.33203125" style="1" customWidth="1"/>
    <col min="14855" max="14855" width="16.88671875" style="1" customWidth="1"/>
    <col min="14856" max="14856" width="17.5546875" style="1" customWidth="1"/>
    <col min="14857" max="15108" width="8.88671875" style="1"/>
    <col min="15109" max="15109" width="24.5546875" style="1" customWidth="1"/>
    <col min="15110" max="15110" width="13.33203125" style="1" customWidth="1"/>
    <col min="15111" max="15111" width="16.88671875" style="1" customWidth="1"/>
    <col min="15112" max="15112" width="17.5546875" style="1" customWidth="1"/>
    <col min="15113" max="15364" width="8.88671875" style="1"/>
    <col min="15365" max="15365" width="24.5546875" style="1" customWidth="1"/>
    <col min="15366" max="15366" width="13.33203125" style="1" customWidth="1"/>
    <col min="15367" max="15367" width="16.88671875" style="1" customWidth="1"/>
    <col min="15368" max="15368" width="17.5546875" style="1" customWidth="1"/>
    <col min="15369" max="15620" width="8.88671875" style="1"/>
    <col min="15621" max="15621" width="24.5546875" style="1" customWidth="1"/>
    <col min="15622" max="15622" width="13.33203125" style="1" customWidth="1"/>
    <col min="15623" max="15623" width="16.88671875" style="1" customWidth="1"/>
    <col min="15624" max="15624" width="17.5546875" style="1" customWidth="1"/>
    <col min="15625" max="15876" width="8.88671875" style="1"/>
    <col min="15877" max="15877" width="24.5546875" style="1" customWidth="1"/>
    <col min="15878" max="15878" width="13.33203125" style="1" customWidth="1"/>
    <col min="15879" max="15879" width="16.88671875" style="1" customWidth="1"/>
    <col min="15880" max="15880" width="17.5546875" style="1" customWidth="1"/>
    <col min="15881" max="16132" width="8.88671875" style="1"/>
    <col min="16133" max="16133" width="24.5546875" style="1" customWidth="1"/>
    <col min="16134" max="16134" width="13.33203125" style="1" customWidth="1"/>
    <col min="16135" max="16135" width="16.88671875" style="1" customWidth="1"/>
    <col min="16136" max="16136" width="17.5546875" style="1" customWidth="1"/>
    <col min="16137" max="16384" width="8.88671875" style="1"/>
  </cols>
  <sheetData>
    <row r="1" spans="1:13" ht="12" customHeight="1">
      <c r="B1" s="2"/>
      <c r="C1" s="3"/>
      <c r="H1" s="2" t="s">
        <v>0</v>
      </c>
    </row>
    <row r="2" spans="1:13" ht="18" customHeight="1">
      <c r="B2" s="4"/>
      <c r="C2" s="3"/>
      <c r="H2" s="4" t="s">
        <v>1</v>
      </c>
    </row>
    <row r="3" spans="1:13" ht="15">
      <c r="C3" s="4"/>
      <c r="E3" s="5"/>
    </row>
    <row r="4" spans="1:13" ht="21.75" customHeight="1">
      <c r="B4" s="4"/>
      <c r="C4" s="3"/>
      <c r="H4" s="4" t="s">
        <v>2</v>
      </c>
    </row>
    <row r="5" spans="1:13" ht="15">
      <c r="H5" s="4"/>
    </row>
    <row r="6" spans="1:13" ht="15" customHeight="1">
      <c r="B6" s="4"/>
      <c r="H6" s="2" t="s">
        <v>3</v>
      </c>
    </row>
    <row r="7" spans="1:13" ht="15.75" customHeight="1"/>
    <row r="8" spans="1:13" ht="21" customHeight="1">
      <c r="B8" s="6" t="s">
        <v>4</v>
      </c>
      <c r="C8" s="6"/>
      <c r="D8" s="6"/>
      <c r="E8" s="6"/>
      <c r="F8" s="6"/>
      <c r="G8" s="6"/>
      <c r="H8" s="7"/>
      <c r="I8" s="7"/>
      <c r="J8" s="7"/>
      <c r="K8" s="8"/>
    </row>
    <row r="9" spans="1:13" ht="24" customHeight="1">
      <c r="A9" s="8"/>
      <c r="B9" s="6" t="s">
        <v>5</v>
      </c>
      <c r="C9" s="6"/>
      <c r="D9" s="6"/>
      <c r="E9" s="6"/>
      <c r="F9" s="6"/>
      <c r="G9" s="6"/>
      <c r="H9" s="7"/>
      <c r="I9" s="7"/>
      <c r="J9" s="7"/>
      <c r="K9" s="8"/>
    </row>
    <row r="10" spans="1:13" ht="14.4">
      <c r="B10" s="9" t="s">
        <v>6</v>
      </c>
      <c r="C10" s="9"/>
      <c r="D10" s="9"/>
      <c r="E10" s="9"/>
      <c r="F10" s="9"/>
      <c r="G10" s="9"/>
      <c r="H10" s="10"/>
      <c r="I10" s="10"/>
      <c r="J10" s="10"/>
      <c r="K10" s="11"/>
    </row>
    <row r="11" spans="1:13" ht="14.4">
      <c r="B11" s="12"/>
      <c r="C11" s="12"/>
      <c r="D11" s="12"/>
      <c r="E11" s="12"/>
      <c r="F11" s="12"/>
      <c r="G11" s="12"/>
      <c r="H11" s="13"/>
      <c r="I11" s="13"/>
      <c r="J11" s="13"/>
      <c r="K11" s="11"/>
    </row>
    <row r="12" spans="1:13" ht="51" customHeight="1">
      <c r="A12" s="14" t="s">
        <v>7</v>
      </c>
      <c r="B12" s="14" t="s">
        <v>8</v>
      </c>
      <c r="C12" s="14" t="s">
        <v>9</v>
      </c>
      <c r="D12" s="15" t="s">
        <v>10</v>
      </c>
      <c r="E12" s="15" t="s">
        <v>11</v>
      </c>
      <c r="F12" s="15" t="s">
        <v>12</v>
      </c>
      <c r="G12" s="15" t="s">
        <v>11</v>
      </c>
      <c r="H12" s="15" t="s">
        <v>13</v>
      </c>
      <c r="I12" s="15" t="s">
        <v>11</v>
      </c>
      <c r="J12" s="15" t="s">
        <v>14</v>
      </c>
      <c r="K12" s="15" t="s">
        <v>11</v>
      </c>
    </row>
    <row r="13" spans="1:13">
      <c r="A13" s="16" t="s">
        <v>15</v>
      </c>
      <c r="B13" s="16" t="s">
        <v>16</v>
      </c>
      <c r="C13" s="16" t="s">
        <v>17</v>
      </c>
      <c r="D13" s="16">
        <v>4</v>
      </c>
      <c r="E13" s="16"/>
      <c r="F13" s="16"/>
      <c r="G13" s="16"/>
      <c r="H13" s="16"/>
      <c r="I13" s="16"/>
      <c r="J13" s="16"/>
      <c r="K13" s="16"/>
    </row>
    <row r="14" spans="1:13" ht="30" customHeight="1">
      <c r="A14" s="17">
        <v>1</v>
      </c>
      <c r="B14" s="18" t="s">
        <v>18</v>
      </c>
      <c r="C14" s="17" t="s">
        <v>19</v>
      </c>
      <c r="D14" s="19">
        <f>SUM(D15,D17:D18)</f>
        <v>1561</v>
      </c>
      <c r="E14" s="20">
        <f>D14/$D$14*100</f>
        <v>100</v>
      </c>
      <c r="F14" s="19">
        <f>SUM(F15,F17:F18)</f>
        <v>1537</v>
      </c>
      <c r="G14" s="20">
        <f>F14/$F$14*100</f>
        <v>100</v>
      </c>
      <c r="H14" s="19">
        <f>SUM(H15,H17:H18)</f>
        <v>1715.9</v>
      </c>
      <c r="I14" s="20">
        <f>H14/$F$14*100</f>
        <v>111.63955757970072</v>
      </c>
      <c r="J14" s="19">
        <f>SUM(J15,J17:J18)</f>
        <v>276.54500000000002</v>
      </c>
      <c r="K14" s="20">
        <f>J14/$F$14*100</f>
        <v>17.992517891997398</v>
      </c>
      <c r="L14" s="21"/>
      <c r="M14" s="21"/>
    </row>
    <row r="15" spans="1:13" ht="21" customHeight="1">
      <c r="A15" s="22" t="s">
        <v>20</v>
      </c>
      <c r="B15" s="23" t="s">
        <v>21</v>
      </c>
      <c r="C15" s="22" t="s">
        <v>22</v>
      </c>
      <c r="D15" s="24">
        <f>'[1]ТБО  2016  ПЛАН'!W10+'[1]ТБО  2016  ПЛАН'!W11</f>
        <v>1321</v>
      </c>
      <c r="E15" s="24">
        <f t="shared" ref="E15:E18" si="0">D15/$D$14*100</f>
        <v>84.625240230621401</v>
      </c>
      <c r="F15" s="25">
        <f>D15</f>
        <v>1321</v>
      </c>
      <c r="G15" s="25">
        <f t="shared" ref="G15:G17" si="1">F15/$F$14*100</f>
        <v>85.946649316851008</v>
      </c>
      <c r="H15" s="25">
        <v>1715.9</v>
      </c>
      <c r="I15" s="25">
        <f>H15/$F$14*100</f>
        <v>111.63955757970072</v>
      </c>
      <c r="J15" s="25"/>
      <c r="K15" s="25"/>
    </row>
    <row r="16" spans="1:13" ht="19.5" customHeight="1">
      <c r="A16" s="22" t="s">
        <v>23</v>
      </c>
      <c r="B16" s="26" t="s">
        <v>24</v>
      </c>
      <c r="C16" s="27" t="str">
        <f>C15</f>
        <v>м3</v>
      </c>
      <c r="D16" s="24">
        <f>'[1]ТБО  2016  ПЛАН'!W11</f>
        <v>1321</v>
      </c>
      <c r="E16" s="24">
        <f t="shared" si="0"/>
        <v>84.625240230621401</v>
      </c>
      <c r="F16" s="28">
        <f>D16</f>
        <v>1321</v>
      </c>
      <c r="G16" s="28">
        <f t="shared" si="1"/>
        <v>85.946649316851008</v>
      </c>
      <c r="H16" s="28">
        <f>H15</f>
        <v>1715.9</v>
      </c>
      <c r="I16" s="28">
        <f>H16/$F$14*100</f>
        <v>111.63955757970072</v>
      </c>
      <c r="J16" s="28"/>
      <c r="K16" s="28"/>
    </row>
    <row r="17" spans="1:14" ht="16.5" customHeight="1">
      <c r="A17" s="29" t="s">
        <v>25</v>
      </c>
      <c r="B17" s="30" t="s">
        <v>26</v>
      </c>
      <c r="C17" s="27" t="str">
        <f t="shared" ref="C17:C18" si="2">C16</f>
        <v>м3</v>
      </c>
      <c r="D17" s="31">
        <f>'[1]ТБО  2016  ПЛАН'!W12</f>
        <v>216</v>
      </c>
      <c r="E17" s="31">
        <f t="shared" si="0"/>
        <v>13.837283792440743</v>
      </c>
      <c r="F17" s="28">
        <f>D17</f>
        <v>216</v>
      </c>
      <c r="G17" s="28">
        <f t="shared" si="1"/>
        <v>14.053350683148992</v>
      </c>
      <c r="H17" s="28"/>
      <c r="I17" s="28"/>
      <c r="J17" s="28">
        <v>276.54500000000002</v>
      </c>
      <c r="K17" s="28"/>
      <c r="L17" s="32"/>
      <c r="M17" s="33"/>
    </row>
    <row r="18" spans="1:14" ht="21" customHeight="1">
      <c r="A18" s="34" t="s">
        <v>27</v>
      </c>
      <c r="B18" s="35" t="s">
        <v>28</v>
      </c>
      <c r="C18" s="27" t="str">
        <f t="shared" si="2"/>
        <v>м3</v>
      </c>
      <c r="D18" s="36">
        <f>'[1]ТБО  2016  ПЛАН'!W13</f>
        <v>24</v>
      </c>
      <c r="E18" s="36">
        <f t="shared" si="0"/>
        <v>1.5374759769378605</v>
      </c>
      <c r="F18" s="36"/>
      <c r="G18" s="37"/>
      <c r="H18" s="36"/>
      <c r="I18" s="37"/>
      <c r="J18" s="36"/>
      <c r="K18" s="37"/>
    </row>
    <row r="19" spans="1:14" ht="25.8" hidden="1" customHeight="1">
      <c r="A19" s="38">
        <v>2</v>
      </c>
      <c r="B19" s="39" t="s">
        <v>29</v>
      </c>
      <c r="C19" s="40" t="s">
        <v>30</v>
      </c>
      <c r="D19" s="41">
        <f>'[1]ФОТ 2016 сводн'!D13+'[1]ФОТ 2016 сводн'!D6</f>
        <v>5</v>
      </c>
      <c r="E19" s="42"/>
      <c r="F19" s="43">
        <f>D19-D19*E18/100</f>
        <v>4.9231262011531074</v>
      </c>
      <c r="G19" s="42"/>
      <c r="H19" s="43">
        <f>F19*I14/100</f>
        <v>5.496156310057656</v>
      </c>
      <c r="I19" s="42"/>
      <c r="J19" s="43">
        <f>F19-H19</f>
        <v>-0.57303010890454864</v>
      </c>
      <c r="K19" s="42"/>
    </row>
    <row r="20" spans="1:14" ht="19.5" customHeight="1">
      <c r="A20" s="17" t="s">
        <v>31</v>
      </c>
      <c r="B20" s="44" t="s">
        <v>32</v>
      </c>
      <c r="C20" s="45"/>
      <c r="D20" s="46"/>
      <c r="E20" s="47"/>
      <c r="F20" s="46"/>
      <c r="G20" s="47"/>
      <c r="H20" s="46"/>
      <c r="I20" s="47"/>
      <c r="J20" s="46"/>
      <c r="K20" s="47"/>
    </row>
    <row r="21" spans="1:14" ht="19.5" customHeight="1">
      <c r="A21" s="48">
        <v>1</v>
      </c>
      <c r="B21" s="49" t="s">
        <v>33</v>
      </c>
      <c r="C21" s="48" t="s">
        <v>34</v>
      </c>
      <c r="D21" s="50">
        <f>'[1]ТБО  2016  ПЛАН'!W27</f>
        <v>3298983.2486</v>
      </c>
      <c r="E21" s="51">
        <f t="shared" ref="E21:E38" si="3">D21/D$14</f>
        <v>2113.3781221012173</v>
      </c>
      <c r="F21" s="52">
        <f>E21*$F$14</f>
        <v>3248262.1736695711</v>
      </c>
      <c r="G21" s="51">
        <f t="shared" ref="G21:G38" si="4">F21/F$14</f>
        <v>2113.3781221012173</v>
      </c>
      <c r="H21" s="52">
        <v>1726658</v>
      </c>
      <c r="I21" s="51">
        <f t="shared" ref="I21:I38" si="5">H21/H$14</f>
        <v>1006.2695961303106</v>
      </c>
      <c r="J21" s="52">
        <v>431664</v>
      </c>
      <c r="K21" s="51">
        <f t="shared" ref="K21:K34" si="6">J21/J$14</f>
        <v>1560.9177529877595</v>
      </c>
      <c r="L21" s="53"/>
    </row>
    <row r="22" spans="1:14" ht="19.5" customHeight="1">
      <c r="A22" s="54">
        <v>2</v>
      </c>
      <c r="B22" s="55" t="s">
        <v>35</v>
      </c>
      <c r="C22" s="54" t="str">
        <f>C21</f>
        <v>руб.</v>
      </c>
      <c r="D22" s="56">
        <f>'[1]ТБО  2016  ПЛАН'!W28</f>
        <v>1056665.4816733589</v>
      </c>
      <c r="E22" s="57">
        <f t="shared" si="3"/>
        <v>676.91574738844258</v>
      </c>
      <c r="F22" s="58">
        <f t="shared" ref="F22:F38" si="7">E22*$F$14</f>
        <v>1040419.5037360362</v>
      </c>
      <c r="G22" s="57">
        <f t="shared" si="4"/>
        <v>676.91574738844258</v>
      </c>
      <c r="H22" s="58">
        <f>H21*0.302</f>
        <v>521450.71599999996</v>
      </c>
      <c r="I22" s="57">
        <f t="shared" si="5"/>
        <v>303.89341803135375</v>
      </c>
      <c r="J22" s="58">
        <f>J21*0.302</f>
        <v>130362.52799999999</v>
      </c>
      <c r="K22" s="57">
        <f t="shared" si="6"/>
        <v>471.39716140230337</v>
      </c>
      <c r="L22" s="53"/>
    </row>
    <row r="23" spans="1:14" ht="19.5" customHeight="1">
      <c r="A23" s="54">
        <v>3</v>
      </c>
      <c r="B23" s="55" t="s">
        <v>36</v>
      </c>
      <c r="C23" s="54" t="str">
        <f t="shared" ref="C23:C46" si="8">C22</f>
        <v>руб.</v>
      </c>
      <c r="D23" s="56">
        <f>'[1]ТБО  2016  ПЛАН'!W29</f>
        <v>563883.12</v>
      </c>
      <c r="E23" s="57">
        <f t="shared" si="3"/>
        <v>361.23197950032028</v>
      </c>
      <c r="F23" s="58">
        <f t="shared" si="7"/>
        <v>555213.55249199225</v>
      </c>
      <c r="G23" s="57">
        <f t="shared" si="4"/>
        <v>361.23197950032028</v>
      </c>
      <c r="H23" s="59">
        <v>432264.88</v>
      </c>
      <c r="I23" s="57">
        <f t="shared" si="5"/>
        <v>251.91729121743691</v>
      </c>
      <c r="J23" s="60">
        <v>399161.34</v>
      </c>
      <c r="K23" s="57">
        <f t="shared" si="6"/>
        <v>1443.3865736136977</v>
      </c>
      <c r="L23" s="53"/>
      <c r="N23" s="21"/>
    </row>
    <row r="24" spans="1:14" ht="19.5" customHeight="1">
      <c r="A24" s="54">
        <v>4</v>
      </c>
      <c r="B24" s="61" t="s">
        <v>37</v>
      </c>
      <c r="C24" s="54" t="str">
        <f t="shared" si="8"/>
        <v>руб.</v>
      </c>
      <c r="D24" s="56">
        <f>'[1]ТБО  2016  ПЛАН'!W30</f>
        <v>78970</v>
      </c>
      <c r="E24" s="57">
        <f t="shared" si="3"/>
        <v>50.589365791159516</v>
      </c>
      <c r="F24" s="58">
        <f t="shared" si="7"/>
        <v>77755.855221012171</v>
      </c>
      <c r="G24" s="57">
        <f t="shared" si="4"/>
        <v>50.589365791159516</v>
      </c>
      <c r="H24" s="58">
        <v>118490</v>
      </c>
      <c r="I24" s="57">
        <f t="shared" si="5"/>
        <v>69.054140684189051</v>
      </c>
      <c r="J24" s="58">
        <v>10927.3</v>
      </c>
      <c r="K24" s="57">
        <f t="shared" si="6"/>
        <v>39.513641541159664</v>
      </c>
      <c r="L24" s="32"/>
    </row>
    <row r="25" spans="1:14" ht="19.5" customHeight="1">
      <c r="A25" s="62">
        <v>5</v>
      </c>
      <c r="B25" s="63" t="s">
        <v>38</v>
      </c>
      <c r="C25" s="54" t="str">
        <f t="shared" si="8"/>
        <v>руб.</v>
      </c>
      <c r="D25" s="60">
        <f>SUM(D26:D32)</f>
        <v>1854180.3951676332</v>
      </c>
      <c r="E25" s="60">
        <f t="shared" ref="E25:K25" si="9">SUM(E26:E32)</f>
        <v>1187.8157560330769</v>
      </c>
      <c r="F25" s="60">
        <f t="shared" si="9"/>
        <v>1825672.8170228396</v>
      </c>
      <c r="G25" s="60">
        <f t="shared" si="9"/>
        <v>1187.8157560330769</v>
      </c>
      <c r="H25" s="60">
        <f t="shared" si="9"/>
        <v>478196.8</v>
      </c>
      <c r="I25" s="60">
        <f t="shared" si="9"/>
        <v>278.68570429512209</v>
      </c>
      <c r="J25" s="60">
        <f t="shared" si="9"/>
        <v>142187.45000000001</v>
      </c>
      <c r="K25" s="60">
        <f t="shared" si="9"/>
        <v>514.15664720027473</v>
      </c>
      <c r="L25" s="32"/>
    </row>
    <row r="26" spans="1:14" ht="19.5" customHeight="1">
      <c r="A26" s="29" t="s">
        <v>39</v>
      </c>
      <c r="B26" s="61" t="s">
        <v>40</v>
      </c>
      <c r="C26" s="54"/>
      <c r="D26" s="56">
        <f>'[1]ТБО  2016  ПЛАН'!W32</f>
        <v>696175.85704163369</v>
      </c>
      <c r="E26" s="57">
        <f t="shared" si="3"/>
        <v>445.98068996901583</v>
      </c>
      <c r="F26" s="58">
        <f t="shared" si="7"/>
        <v>685472.32048237731</v>
      </c>
      <c r="G26" s="57">
        <f t="shared" si="4"/>
        <v>445.98068996901583</v>
      </c>
      <c r="H26" s="58">
        <v>410016</v>
      </c>
      <c r="I26" s="57">
        <f t="shared" si="5"/>
        <v>238.950987819803</v>
      </c>
      <c r="J26" s="58">
        <v>102501</v>
      </c>
      <c r="K26" s="57">
        <f t="shared" si="6"/>
        <v>370.64853821258743</v>
      </c>
      <c r="L26" s="53"/>
    </row>
    <row r="27" spans="1:14" ht="19.5" customHeight="1">
      <c r="A27" s="29" t="s">
        <v>41</v>
      </c>
      <c r="B27" s="61" t="s">
        <v>42</v>
      </c>
      <c r="C27" s="54" t="str">
        <f>C25</f>
        <v>руб.</v>
      </c>
      <c r="D27" s="56">
        <f>'[1]ТБО  2016  ПЛАН'!W33</f>
        <v>40258.244155733344</v>
      </c>
      <c r="E27" s="57">
        <f t="shared" si="3"/>
        <v>25.790034692974597</v>
      </c>
      <c r="F27" s="58">
        <f t="shared" si="7"/>
        <v>39639.283323101954</v>
      </c>
      <c r="G27" s="57">
        <f t="shared" si="4"/>
        <v>25.790034692974597</v>
      </c>
      <c r="H27" s="58">
        <f>H26*0.05</f>
        <v>20500.800000000003</v>
      </c>
      <c r="I27" s="57">
        <f t="shared" si="5"/>
        <v>11.947549390990153</v>
      </c>
      <c r="J27" s="58">
        <f>J26*0.05</f>
        <v>5125.05</v>
      </c>
      <c r="K27" s="57">
        <f t="shared" si="6"/>
        <v>18.532426910629372</v>
      </c>
      <c r="L27" s="53"/>
    </row>
    <row r="28" spans="1:14" ht="21" hidden="1" customHeight="1">
      <c r="A28" s="29" t="s">
        <v>43</v>
      </c>
      <c r="B28" s="61" t="s">
        <v>44</v>
      </c>
      <c r="C28" s="54" t="str">
        <f t="shared" si="8"/>
        <v>руб.</v>
      </c>
      <c r="D28" s="56">
        <f>'[1]ТБО  2016  ПЛАН'!W34</f>
        <v>6290.3506493333343</v>
      </c>
      <c r="E28" s="57">
        <f t="shared" si="3"/>
        <v>4.02969292077728</v>
      </c>
      <c r="F28" s="58">
        <f t="shared" si="7"/>
        <v>6193.6380192346796</v>
      </c>
      <c r="G28" s="57">
        <f t="shared" si="4"/>
        <v>4.02969292077728</v>
      </c>
      <c r="H28" s="58">
        <v>0</v>
      </c>
      <c r="I28" s="57">
        <f t="shared" si="5"/>
        <v>0</v>
      </c>
      <c r="J28" s="58">
        <v>0</v>
      </c>
      <c r="K28" s="57">
        <f t="shared" si="6"/>
        <v>0</v>
      </c>
      <c r="L28" s="53"/>
    </row>
    <row r="29" spans="1:14" ht="19.5" customHeight="1">
      <c r="A29" s="29" t="s">
        <v>43</v>
      </c>
      <c r="B29" s="61" t="s">
        <v>45</v>
      </c>
      <c r="C29" s="54" t="str">
        <f t="shared" si="8"/>
        <v>руб.</v>
      </c>
      <c r="D29" s="56">
        <f>'[1]ТБО  2016  ПЛАН'!W35</f>
        <v>495388.51500000001</v>
      </c>
      <c r="E29" s="57">
        <f t="shared" si="3"/>
        <v>317.35330877642537</v>
      </c>
      <c r="F29" s="58">
        <f t="shared" si="7"/>
        <v>487772.03558936581</v>
      </c>
      <c r="G29" s="57">
        <f t="shared" si="4"/>
        <v>317.35330877642537</v>
      </c>
      <c r="H29" s="58">
        <v>47680</v>
      </c>
      <c r="I29" s="57">
        <f t="shared" si="5"/>
        <v>27.787167084328921</v>
      </c>
      <c r="J29" s="58">
        <v>11920</v>
      </c>
      <c r="K29" s="57">
        <f t="shared" si="6"/>
        <v>43.103292411723224</v>
      </c>
      <c r="L29" s="53"/>
    </row>
    <row r="30" spans="1:14" ht="19.5" hidden="1" customHeight="1">
      <c r="A30" s="29" t="s">
        <v>46</v>
      </c>
      <c r="B30" s="61" t="s">
        <v>47</v>
      </c>
      <c r="C30" s="54" t="str">
        <f t="shared" si="8"/>
        <v>руб.</v>
      </c>
      <c r="D30" s="56">
        <f>'[1]ТБО  2016  ПЛАН'!W36</f>
        <v>43482.3</v>
      </c>
      <c r="E30" s="57">
        <f t="shared" si="3"/>
        <v>27.855413196668803</v>
      </c>
      <c r="F30" s="58">
        <f t="shared" si="7"/>
        <v>42813.770083279953</v>
      </c>
      <c r="G30" s="57">
        <f t="shared" si="4"/>
        <v>27.855413196668806</v>
      </c>
      <c r="H30" s="58">
        <v>0</v>
      </c>
      <c r="I30" s="57">
        <f t="shared" si="5"/>
        <v>0</v>
      </c>
      <c r="J30" s="58">
        <v>0</v>
      </c>
      <c r="K30" s="57">
        <f t="shared" si="6"/>
        <v>0</v>
      </c>
      <c r="L30" s="32"/>
    </row>
    <row r="31" spans="1:14" ht="17.25" hidden="1" customHeight="1">
      <c r="A31" s="29" t="s">
        <v>48</v>
      </c>
      <c r="B31" s="61" t="s">
        <v>49</v>
      </c>
      <c r="C31" s="54" t="str">
        <f t="shared" si="8"/>
        <v>руб.</v>
      </c>
      <c r="D31" s="56">
        <f>'[1]ТБО  2016  ПЛАН'!W37</f>
        <v>537770.17832093278</v>
      </c>
      <c r="E31" s="57">
        <f t="shared" si="3"/>
        <v>344.50363761750981</v>
      </c>
      <c r="F31" s="58">
        <f t="shared" si="7"/>
        <v>529502.09101811261</v>
      </c>
      <c r="G31" s="57">
        <f t="shared" si="4"/>
        <v>344.50363761750981</v>
      </c>
      <c r="H31" s="58">
        <v>0</v>
      </c>
      <c r="I31" s="57">
        <f t="shared" si="5"/>
        <v>0</v>
      </c>
      <c r="J31" s="58">
        <v>0</v>
      </c>
      <c r="K31" s="57">
        <f t="shared" si="6"/>
        <v>0</v>
      </c>
      <c r="L31" s="53"/>
    </row>
    <row r="32" spans="1:14" ht="21" customHeight="1">
      <c r="A32" s="29" t="s">
        <v>46</v>
      </c>
      <c r="B32" s="61" t="s">
        <v>50</v>
      </c>
      <c r="C32" s="54" t="str">
        <f t="shared" si="8"/>
        <v>руб.</v>
      </c>
      <c r="D32" s="56">
        <f>'[1]ТБО  2016  ПЛАН'!W38</f>
        <v>34814.949999999997</v>
      </c>
      <c r="E32" s="57">
        <f t="shared" si="3"/>
        <v>22.302978859705316</v>
      </c>
      <c r="F32" s="58">
        <f t="shared" si="7"/>
        <v>34279.678507367069</v>
      </c>
      <c r="G32" s="57">
        <f t="shared" si="4"/>
        <v>22.302978859705316</v>
      </c>
      <c r="H32" s="58"/>
      <c r="I32" s="57">
        <f t="shared" si="5"/>
        <v>0</v>
      </c>
      <c r="J32" s="58">
        <v>22641.4</v>
      </c>
      <c r="K32" s="57">
        <f t="shared" si="6"/>
        <v>81.872389665334751</v>
      </c>
      <c r="L32" s="32"/>
    </row>
    <row r="33" spans="1:15" ht="18" hidden="1" customHeight="1">
      <c r="A33" s="64">
        <v>6</v>
      </c>
      <c r="B33" s="65" t="s">
        <v>51</v>
      </c>
      <c r="C33" s="54" t="str">
        <f t="shared" si="8"/>
        <v>руб.</v>
      </c>
      <c r="D33" s="56">
        <f>'[1]ТБО  2016  ПЛАН'!W39</f>
        <v>20000</v>
      </c>
      <c r="E33" s="57">
        <f t="shared" si="3"/>
        <v>12.812299807815503</v>
      </c>
      <c r="F33" s="58">
        <f t="shared" si="7"/>
        <v>19692.504804612428</v>
      </c>
      <c r="G33" s="57">
        <f t="shared" si="4"/>
        <v>12.812299807815503</v>
      </c>
      <c r="H33" s="58">
        <v>0</v>
      </c>
      <c r="I33" s="57">
        <f t="shared" si="5"/>
        <v>0</v>
      </c>
      <c r="J33" s="58">
        <v>0</v>
      </c>
      <c r="K33" s="57">
        <f t="shared" si="6"/>
        <v>0</v>
      </c>
      <c r="L33" s="32"/>
    </row>
    <row r="34" spans="1:15" ht="25.5" customHeight="1">
      <c r="A34" s="66">
        <v>6</v>
      </c>
      <c r="B34" s="67" t="s">
        <v>52</v>
      </c>
      <c r="C34" s="68" t="str">
        <f>C32</f>
        <v>руб.</v>
      </c>
      <c r="D34" s="69">
        <f>'[1]ТБО  2016  ПЛАН'!W40</f>
        <v>45676.221250000002</v>
      </c>
      <c r="E34" s="70">
        <f t="shared" si="3"/>
        <v>29.260872037155671</v>
      </c>
      <c r="F34" s="71">
        <f t="shared" si="7"/>
        <v>44973.960321108265</v>
      </c>
      <c r="G34" s="70">
        <f t="shared" si="4"/>
        <v>29.260872037155671</v>
      </c>
      <c r="H34" s="71"/>
      <c r="I34" s="70">
        <f t="shared" si="5"/>
        <v>0</v>
      </c>
      <c r="J34" s="58">
        <v>7379.27</v>
      </c>
      <c r="K34" s="70">
        <f t="shared" si="6"/>
        <v>26.683794680793362</v>
      </c>
      <c r="L34" s="32"/>
    </row>
    <row r="35" spans="1:15" ht="25.5" customHeight="1">
      <c r="A35" s="72">
        <v>7</v>
      </c>
      <c r="B35" s="18" t="s">
        <v>53</v>
      </c>
      <c r="C35" s="73"/>
      <c r="D35" s="74">
        <f>SUM(D36:D38)</f>
        <v>277019.93078841979</v>
      </c>
      <c r="E35" s="74">
        <f t="shared" ref="E35:K35" si="10">SUM(E36:E38)</f>
        <v>177.46312030007672</v>
      </c>
      <c r="F35" s="74">
        <f t="shared" si="10"/>
        <v>272760.81590121798</v>
      </c>
      <c r="G35" s="74">
        <f t="shared" si="10"/>
        <v>177.46312030007672</v>
      </c>
      <c r="H35" s="74">
        <f t="shared" si="10"/>
        <v>0</v>
      </c>
      <c r="I35" s="74">
        <f t="shared" si="10"/>
        <v>0</v>
      </c>
      <c r="J35" s="74">
        <f t="shared" si="10"/>
        <v>21780.28</v>
      </c>
      <c r="K35" s="74">
        <f t="shared" si="10"/>
        <v>78.758538393389856</v>
      </c>
      <c r="L35" s="53"/>
      <c r="M35" s="21"/>
      <c r="N35" s="21"/>
      <c r="O35" s="21"/>
    </row>
    <row r="36" spans="1:15" ht="18.75" hidden="1" customHeight="1">
      <c r="A36" s="75" t="s">
        <v>54</v>
      </c>
      <c r="B36" s="76" t="s">
        <v>55</v>
      </c>
      <c r="C36" s="27"/>
      <c r="D36" s="50">
        <f>'[1]ТБО  2016  ПЛАН'!W42</f>
        <v>181311.13104599999</v>
      </c>
      <c r="E36" s="51">
        <f t="shared" si="3"/>
        <v>116.15062847277386</v>
      </c>
      <c r="F36" s="52">
        <f t="shared" si="7"/>
        <v>178523.51596265342</v>
      </c>
      <c r="G36" s="51">
        <f t="shared" si="4"/>
        <v>116.15062847277386</v>
      </c>
      <c r="H36" s="52"/>
      <c r="I36" s="51">
        <f t="shared" si="5"/>
        <v>0</v>
      </c>
      <c r="J36" s="58">
        <v>21780.28</v>
      </c>
      <c r="K36" s="51">
        <f t="shared" ref="K36:K38" si="11">J36/J$14</f>
        <v>78.758538393389856</v>
      </c>
      <c r="L36" s="32"/>
    </row>
    <row r="37" spans="1:15" ht="19.5" hidden="1" customHeight="1">
      <c r="A37" s="54"/>
      <c r="B37" s="76" t="s">
        <v>56</v>
      </c>
      <c r="C37" s="54"/>
      <c r="D37" s="56">
        <f>'[1]ТБО  2016  ПЛАН'!W43</f>
        <v>119617.10055791725</v>
      </c>
      <c r="E37" s="57">
        <f t="shared" si="3"/>
        <v>76.628507724482546</v>
      </c>
      <c r="F37" s="58">
        <f t="shared" si="7"/>
        <v>117778.01637252967</v>
      </c>
      <c r="G37" s="57">
        <f t="shared" si="4"/>
        <v>76.628507724482546</v>
      </c>
      <c r="H37" s="58">
        <v>0</v>
      </c>
      <c r="I37" s="57">
        <f t="shared" si="5"/>
        <v>0</v>
      </c>
      <c r="J37" s="58">
        <v>0</v>
      </c>
      <c r="K37" s="57">
        <f t="shared" si="11"/>
        <v>0</v>
      </c>
      <c r="L37" s="32"/>
    </row>
    <row r="38" spans="1:15" ht="19.5" hidden="1" customHeight="1">
      <c r="A38" s="68"/>
      <c r="B38" s="77" t="s">
        <v>57</v>
      </c>
      <c r="C38" s="68"/>
      <c r="D38" s="69">
        <f>'[1]ТБО  2016  ПЛАН'!W44</f>
        <v>-23908.300815497467</v>
      </c>
      <c r="E38" s="70">
        <f t="shared" si="3"/>
        <v>-15.316015897179671</v>
      </c>
      <c r="F38" s="71">
        <f t="shared" si="7"/>
        <v>-23540.716433965154</v>
      </c>
      <c r="G38" s="70">
        <f t="shared" si="4"/>
        <v>-15.316015897179671</v>
      </c>
      <c r="H38" s="71">
        <v>0</v>
      </c>
      <c r="I38" s="70">
        <f t="shared" si="5"/>
        <v>0</v>
      </c>
      <c r="J38" s="58">
        <v>0</v>
      </c>
      <c r="K38" s="70">
        <f t="shared" si="11"/>
        <v>0</v>
      </c>
      <c r="L38" s="32"/>
    </row>
    <row r="39" spans="1:15" s="33" customFormat="1" ht="24" customHeight="1">
      <c r="A39" s="17">
        <v>8</v>
      </c>
      <c r="B39" s="18" t="s">
        <v>58</v>
      </c>
      <c r="C39" s="16" t="str">
        <f>C34</f>
        <v>руб.</v>
      </c>
      <c r="D39" s="78">
        <f>SUM(D21:D25,D33:D35)</f>
        <v>7195378.3974794121</v>
      </c>
      <c r="E39" s="78">
        <f t="shared" ref="E39:K39" si="12">SUM(E21:E25,E33:E35)</f>
        <v>4609.4672629592642</v>
      </c>
      <c r="F39" s="78">
        <f t="shared" si="12"/>
        <v>7084751.1831683898</v>
      </c>
      <c r="G39" s="78">
        <f t="shared" si="12"/>
        <v>4609.4672629592642</v>
      </c>
      <c r="H39" s="79">
        <f t="shared" si="12"/>
        <v>3277060.3959999997</v>
      </c>
      <c r="I39" s="79">
        <f t="shared" si="12"/>
        <v>1909.8201503584123</v>
      </c>
      <c r="J39" s="79">
        <f t="shared" si="12"/>
        <v>1143462.1680000001</v>
      </c>
      <c r="K39" s="78">
        <f t="shared" si="12"/>
        <v>4134.8141098193782</v>
      </c>
      <c r="L39" s="32"/>
    </row>
    <row r="40" spans="1:15" ht="23.25" customHeight="1">
      <c r="A40" s="17">
        <v>9</v>
      </c>
      <c r="B40" s="18" t="s">
        <v>59</v>
      </c>
      <c r="C40" s="16" t="str">
        <f>C39</f>
        <v>руб.</v>
      </c>
      <c r="D40" s="80">
        <f>SUM(D41:D44)</f>
        <v>1271180.1320809447</v>
      </c>
      <c r="E40" s="80">
        <f t="shared" ref="E40:K40" si="13">SUM(E41:E44)</f>
        <v>0</v>
      </c>
      <c r="F40" s="80">
        <f t="shared" si="13"/>
        <v>1271180.1320809447</v>
      </c>
      <c r="G40" s="80">
        <f t="shared" si="13"/>
        <v>827.05278599931341</v>
      </c>
      <c r="H40" s="81">
        <f t="shared" si="13"/>
        <v>230193.6</v>
      </c>
      <c r="I40" s="81">
        <f t="shared" si="13"/>
        <v>134.15327233521765</v>
      </c>
      <c r="J40" s="81">
        <f t="shared" si="13"/>
        <v>57548.4</v>
      </c>
      <c r="K40" s="80">
        <f t="shared" si="13"/>
        <v>208.09777793849099</v>
      </c>
      <c r="L40" s="53"/>
      <c r="M40" s="82"/>
    </row>
    <row r="41" spans="1:15" ht="23.25" hidden="1" customHeight="1">
      <c r="A41" s="83" t="s">
        <v>60</v>
      </c>
      <c r="B41" s="84" t="s">
        <v>61</v>
      </c>
      <c r="C41" s="48"/>
      <c r="D41" s="85">
        <f>'[1]ТБО  2016  ПЛАН'!W46</f>
        <v>464623.00512471737</v>
      </c>
      <c r="E41" s="51"/>
      <c r="F41" s="52">
        <f>D41</f>
        <v>464623.00512471737</v>
      </c>
      <c r="G41" s="51">
        <f t="shared" ref="G41:G44" si="14">F41/F$14</f>
        <v>302.2921308553789</v>
      </c>
      <c r="H41" s="52">
        <v>176800</v>
      </c>
      <c r="I41" s="51">
        <f t="shared" ref="I41:I44" si="15">H41/H$14</f>
        <v>103.0363074771257</v>
      </c>
      <c r="J41" s="58">
        <v>44200</v>
      </c>
      <c r="K41" s="51">
        <f t="shared" ref="K41:K44" si="16">J41/J$14</f>
        <v>159.82932253340323</v>
      </c>
      <c r="L41" s="32"/>
      <c r="M41" s="82"/>
    </row>
    <row r="42" spans="1:15" ht="23.25" hidden="1" customHeight="1">
      <c r="A42" s="86"/>
      <c r="B42" s="61" t="s">
        <v>62</v>
      </c>
      <c r="C42" s="54"/>
      <c r="D42" s="87">
        <f>'[1]ТБО  2016  ПЛАН'!W47</f>
        <v>447092.11913166399</v>
      </c>
      <c r="E42" s="57"/>
      <c r="F42" s="58">
        <f t="shared" ref="F42:F44" si="17">D42</f>
        <v>447092.11913166399</v>
      </c>
      <c r="G42" s="57">
        <f t="shared" si="14"/>
        <v>290.88621934395837</v>
      </c>
      <c r="H42" s="58">
        <v>0</v>
      </c>
      <c r="I42" s="57">
        <f t="shared" si="15"/>
        <v>0</v>
      </c>
      <c r="J42" s="58">
        <v>0</v>
      </c>
      <c r="K42" s="57">
        <f t="shared" si="16"/>
        <v>0</v>
      </c>
      <c r="L42" s="32"/>
      <c r="M42" s="82"/>
    </row>
    <row r="43" spans="1:15" ht="23.25" hidden="1" customHeight="1">
      <c r="A43" s="86" t="s">
        <v>63</v>
      </c>
      <c r="B43" s="61" t="s">
        <v>64</v>
      </c>
      <c r="C43" s="54"/>
      <c r="D43" s="87">
        <f>'[1]ТБО  2016  ПЛАН'!W48</f>
        <v>240576.52927041327</v>
      </c>
      <c r="E43" s="57"/>
      <c r="F43" s="58">
        <f t="shared" si="17"/>
        <v>240576.52927041327</v>
      </c>
      <c r="G43" s="57">
        <f t="shared" si="14"/>
        <v>156.52344129499889</v>
      </c>
      <c r="H43" s="58">
        <f>H41*0.302</f>
        <v>53393.599999999999</v>
      </c>
      <c r="I43" s="57">
        <f t="shared" si="15"/>
        <v>31.116964858091961</v>
      </c>
      <c r="J43" s="58">
        <f>J41*0.302</f>
        <v>13348.4</v>
      </c>
      <c r="K43" s="57">
        <f t="shared" si="16"/>
        <v>48.268455405087778</v>
      </c>
      <c r="L43" s="32"/>
      <c r="M43" s="82"/>
    </row>
    <row r="44" spans="1:15" ht="23.25" hidden="1" customHeight="1">
      <c r="A44" s="68"/>
      <c r="B44" s="88" t="s">
        <v>65</v>
      </c>
      <c r="C44" s="68"/>
      <c r="D44" s="89">
        <f>'[1]ТБО  2016  ПЛАН'!W49</f>
        <v>118888.47855415009</v>
      </c>
      <c r="E44" s="70"/>
      <c r="F44" s="71">
        <f t="shared" si="17"/>
        <v>118888.47855415009</v>
      </c>
      <c r="G44" s="70">
        <f t="shared" si="14"/>
        <v>77.35099450497728</v>
      </c>
      <c r="H44" s="71"/>
      <c r="I44" s="70">
        <f t="shared" si="15"/>
        <v>0</v>
      </c>
      <c r="J44" s="58">
        <v>0</v>
      </c>
      <c r="K44" s="70">
        <f t="shared" si="16"/>
        <v>0</v>
      </c>
      <c r="L44" s="32"/>
      <c r="M44" s="82"/>
    </row>
    <row r="45" spans="1:15" ht="24" customHeight="1">
      <c r="A45" s="90">
        <v>10</v>
      </c>
      <c r="B45" s="91" t="s">
        <v>66</v>
      </c>
      <c r="C45" s="16" t="str">
        <f>C40</f>
        <v>руб.</v>
      </c>
      <c r="D45" s="92">
        <f t="shared" ref="D45:K45" si="18">SUM(D39:D40)</f>
        <v>8466558.5295603573</v>
      </c>
      <c r="E45" s="92">
        <f t="shared" si="18"/>
        <v>4609.4672629592642</v>
      </c>
      <c r="F45" s="92">
        <f t="shared" si="18"/>
        <v>8355931.315249335</v>
      </c>
      <c r="G45" s="92">
        <f t="shared" si="18"/>
        <v>5436.5200489585777</v>
      </c>
      <c r="H45" s="93">
        <f t="shared" si="18"/>
        <v>3507253.9959999998</v>
      </c>
      <c r="I45" s="93">
        <f t="shared" si="18"/>
        <v>2043.97342269363</v>
      </c>
      <c r="J45" s="93">
        <f t="shared" si="18"/>
        <v>1201010.568</v>
      </c>
      <c r="K45" s="92">
        <f t="shared" si="18"/>
        <v>4342.9118877578694</v>
      </c>
      <c r="L45" s="32"/>
      <c r="M45" s="21"/>
      <c r="N45" s="21"/>
    </row>
    <row r="46" spans="1:15" ht="24.75" customHeight="1">
      <c r="A46" s="90">
        <v>11</v>
      </c>
      <c r="B46" s="94" t="s">
        <v>67</v>
      </c>
      <c r="C46" s="16" t="str">
        <f t="shared" si="8"/>
        <v>руб.</v>
      </c>
      <c r="D46" s="95"/>
      <c r="E46" s="96"/>
      <c r="F46" s="95">
        <f>F45</f>
        <v>8355931.315249335</v>
      </c>
      <c r="G46" s="92"/>
      <c r="H46" s="79">
        <f>H45</f>
        <v>3507253.9959999998</v>
      </c>
      <c r="I46" s="93"/>
      <c r="J46" s="79">
        <f>J45</f>
        <v>1201010.568</v>
      </c>
      <c r="K46" s="92"/>
      <c r="M46" s="21"/>
      <c r="N46" s="21"/>
    </row>
    <row r="47" spans="1:15" s="21" customFormat="1" ht="26.25" customHeight="1">
      <c r="A47" s="97">
        <v>12</v>
      </c>
      <c r="B47" s="98" t="s">
        <v>68</v>
      </c>
      <c r="C47" s="97" t="s">
        <v>69</v>
      </c>
      <c r="D47" s="99"/>
      <c r="E47" s="100"/>
      <c r="F47" s="99">
        <f>F46/F14</f>
        <v>5436.5200489585786</v>
      </c>
      <c r="G47" s="100"/>
      <c r="H47" s="101">
        <f>H46/H14</f>
        <v>2043.97342269363</v>
      </c>
      <c r="I47" s="102"/>
      <c r="J47" s="101">
        <f>J46/J14</f>
        <v>4342.9118877578694</v>
      </c>
      <c r="K47" s="100"/>
    </row>
    <row r="48" spans="1:15" s="21" customFormat="1" ht="21" customHeight="1">
      <c r="A48" s="16">
        <v>13</v>
      </c>
      <c r="B48" s="103" t="s">
        <v>70</v>
      </c>
      <c r="C48" s="16" t="str">
        <f>C46</f>
        <v>руб.</v>
      </c>
      <c r="D48" s="104"/>
      <c r="E48" s="105"/>
      <c r="F48" s="104">
        <f>J48</f>
        <v>148153.22</v>
      </c>
      <c r="G48" s="105"/>
      <c r="H48" s="106">
        <f>H46*0</f>
        <v>0</v>
      </c>
      <c r="I48" s="107"/>
      <c r="J48" s="106">
        <v>148153.22</v>
      </c>
      <c r="K48" s="105"/>
    </row>
    <row r="49" spans="1:12" s="21" customFormat="1" ht="27.6" customHeight="1">
      <c r="A49" s="17">
        <v>14</v>
      </c>
      <c r="B49" s="108" t="s">
        <v>71</v>
      </c>
      <c r="C49" s="17" t="s">
        <v>34</v>
      </c>
      <c r="D49" s="109"/>
      <c r="E49" s="110"/>
      <c r="F49" s="109">
        <f>SUM(F46,F48)</f>
        <v>8504084.5352493357</v>
      </c>
      <c r="G49" s="110"/>
      <c r="H49" s="111">
        <f>H47</f>
        <v>2043.97342269363</v>
      </c>
      <c r="I49" s="112"/>
      <c r="J49" s="111">
        <f>SUM(J46,J48)</f>
        <v>1349163.7879999999</v>
      </c>
      <c r="K49" s="110"/>
      <c r="L49" s="21">
        <v>2411.81</v>
      </c>
    </row>
    <row r="50" spans="1:12" s="21" customFormat="1" ht="41.4" customHeight="1">
      <c r="A50" s="17">
        <v>15</v>
      </c>
      <c r="B50" s="108" t="s">
        <v>72</v>
      </c>
      <c r="C50" s="17" t="s">
        <v>34</v>
      </c>
      <c r="D50" s="109"/>
      <c r="E50" s="110"/>
      <c r="F50" s="109">
        <f>SUM(F47,F49)</f>
        <v>8509521.0552982949</v>
      </c>
      <c r="G50" s="110"/>
      <c r="H50" s="111">
        <f>H49*1.18</f>
        <v>2411.8886387784833</v>
      </c>
      <c r="I50" s="112"/>
      <c r="J50" s="111">
        <f>J49*1.18</f>
        <v>1592013.2698399997</v>
      </c>
      <c r="K50" s="113"/>
    </row>
    <row r="51" spans="1:12" s="21" customFormat="1" ht="27.6" customHeight="1">
      <c r="A51" s="17">
        <v>16</v>
      </c>
      <c r="B51" s="114" t="s">
        <v>73</v>
      </c>
      <c r="C51" s="38" t="s">
        <v>74</v>
      </c>
      <c r="D51" s="115"/>
      <c r="E51" s="113"/>
      <c r="F51" s="115"/>
      <c r="G51" s="113"/>
      <c r="H51" s="116">
        <v>0.23799999999999999</v>
      </c>
      <c r="I51" s="117"/>
      <c r="J51" s="118"/>
      <c r="K51" s="113"/>
    </row>
    <row r="52" spans="1:12" s="21" customFormat="1" ht="32.4" customHeight="1">
      <c r="A52" s="119">
        <v>17</v>
      </c>
      <c r="B52" s="120" t="s">
        <v>75</v>
      </c>
      <c r="C52" s="121" t="s">
        <v>76</v>
      </c>
      <c r="D52" s="122"/>
      <c r="E52" s="123"/>
      <c r="F52" s="122" t="e">
        <f>#REF!*1.18</f>
        <v>#REF!</v>
      </c>
      <c r="G52" s="123"/>
      <c r="H52" s="124">
        <f>H50*H51</f>
        <v>574.02949602927902</v>
      </c>
      <c r="I52" s="125"/>
      <c r="J52" s="124"/>
      <c r="K52" s="123"/>
    </row>
    <row r="53" spans="1:12" s="21" customFormat="1" ht="24.75" customHeight="1">
      <c r="A53" s="126">
        <v>18</v>
      </c>
      <c r="B53" s="127" t="s">
        <v>77</v>
      </c>
      <c r="C53" s="128" t="s">
        <v>78</v>
      </c>
      <c r="D53" s="129"/>
      <c r="E53" s="130"/>
      <c r="F53" s="129" t="e">
        <f>#REF!/F16+0.54</f>
        <v>#REF!</v>
      </c>
      <c r="G53" s="130"/>
      <c r="H53" s="131"/>
      <c r="I53" s="132"/>
      <c r="J53" s="131">
        <f>J49/J14</f>
        <v>4878.6410457610873</v>
      </c>
      <c r="K53" s="133"/>
    </row>
    <row r="54" spans="1:12" s="21" customFormat="1" ht="24.75" customHeight="1">
      <c r="A54" s="134"/>
      <c r="B54" s="120" t="s">
        <v>75</v>
      </c>
      <c r="C54" s="135" t="s">
        <v>78</v>
      </c>
      <c r="D54" s="122"/>
      <c r="E54" s="123"/>
      <c r="F54" s="122" t="e">
        <f>F53*1.18</f>
        <v>#REF!</v>
      </c>
      <c r="G54" s="123"/>
      <c r="H54" s="124"/>
      <c r="I54" s="125"/>
      <c r="J54" s="124">
        <f>J50/J14</f>
        <v>5756.7964339980817</v>
      </c>
      <c r="K54" s="133"/>
    </row>
    <row r="55" spans="1:12" s="21" customFormat="1">
      <c r="A55" s="136"/>
      <c r="B55" s="137"/>
      <c r="C55" s="136"/>
      <c r="D55" s="136"/>
      <c r="E55" s="136"/>
    </row>
    <row r="56" spans="1:12" ht="27.75" customHeight="1">
      <c r="B56" s="138" t="s">
        <v>79</v>
      </c>
      <c r="F56" s="138" t="s">
        <v>80</v>
      </c>
      <c r="H56" s="1" t="s">
        <v>81</v>
      </c>
    </row>
    <row r="57" spans="1:12" s="21" customFormat="1" ht="22.5" customHeight="1">
      <c r="A57" s="1"/>
      <c r="B57" s="1"/>
      <c r="C57" s="1"/>
      <c r="D57" s="1"/>
      <c r="E57" s="1"/>
    </row>
    <row r="58" spans="1:12" s="21" customFormat="1" ht="18.75" customHeight="1">
      <c r="A58" s="1"/>
      <c r="B58" s="138"/>
      <c r="C58" s="1"/>
      <c r="D58" s="1"/>
      <c r="E58" s="1"/>
    </row>
  </sheetData>
  <mergeCells count="4">
    <mergeCell ref="B8:J8"/>
    <mergeCell ref="B9:J9"/>
    <mergeCell ref="B10:J10"/>
    <mergeCell ref="A53:A54"/>
  </mergeCells>
  <pageMargins left="0.51181102362204722" right="0.51181102362204722" top="0.15748031496062992" bottom="0" header="0.11811023622047245" footer="0.11811023622047245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Кальк (вывоз) 2018 Карага</vt:lpstr>
      <vt:lpstr>Кальк ТКО 2018 Оссора </vt:lpstr>
      <vt:lpstr>Лист1</vt:lpstr>
      <vt:lpstr>Лист2</vt:lpstr>
      <vt:lpstr>Лист3</vt:lpstr>
      <vt:lpstr>'Кальк (вывоз) 2018 Карага'!Заголовки_для_печати</vt:lpstr>
      <vt:lpstr>'Кальк ТКО 2018 Оссора '!Заголовки_для_печати</vt:lpstr>
      <vt:lpstr>'Кальк (вывоз) 2018 Карага'!Область_печати</vt:lpstr>
      <vt:lpstr>'Кальк ТКО 2018 Оссора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2018-05-14T04:01:46Z</dcterms:modified>
</cp:coreProperties>
</file>