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6.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DD_2">[4]Диапазоны!#REF!</definedName>
    <definedName name="ADD_4">[4]Диапазоны!#REF!</definedName>
    <definedName name="ADD_PP1">[5]Диапазоны!#REF!</definedName>
    <definedName name="ADD_PP2">#REF!</definedName>
    <definedName name="ADD_PP2_2">[6]Диапазоны!#REF!</definedName>
    <definedName name="ADD2_1">[4]Диапазоны!#REF!</definedName>
    <definedName name="ADD3_1">[4]Диапазоны!#REF!</definedName>
    <definedName name="ADD4_MO">[6]Диапазоны!#REF!</definedName>
    <definedName name="ADD4_ORG">[6]Диапазоны!#REF!</definedName>
    <definedName name="ALL_FILES">[7]Файлы!$B$1</definedName>
    <definedName name="anscount" hidden="1">1</definedName>
    <definedName name="CompOt" localSheetId="0">#N/A</definedName>
    <definedName name="CompOt">#N/A</definedName>
    <definedName name="CompRas" localSheetId="0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[8]TEHSHEET!$Q$2:$Q$5</definedName>
    <definedName name="ew" localSheetId="0">#N/A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'[9]10я Мельн'!#REF!</definedName>
    <definedName name="Excel_BuiltIn_Print_Area_12_1_1">NA()</definedName>
    <definedName name="Excel_BuiltIn_Print_Area_12_1_3">'[9]10я Мельн'!#REF!</definedName>
    <definedName name="Excel_BuiltIn_Print_Area_12_1_3_1">NA()</definedName>
    <definedName name="Excel_BuiltIn_Print_Area_12_1_5">'[9]10я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'[10]Свод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 localSheetId="0">#N/A</definedName>
    <definedName name="fg">#N/A</definedName>
    <definedName name="fil">[11]Справочники!$H$15</definedName>
    <definedName name="ghg" hidden="1">{#N/A,#N/A,FALSE,"Себестоимсть-97"}</definedName>
    <definedName name="god">[8]Титульный!$F$9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[11]Справочники!$G$13</definedName>
    <definedName name="k" localSheetId="0">#N/A</definedName>
    <definedName name="k">#N/A</definedName>
    <definedName name="kpp">[11]Справочники!$H$13</definedName>
    <definedName name="LAST_RANGE">[7]REESTR!#REF!</definedName>
    <definedName name="LOAD">#REF!</definedName>
    <definedName name="LOAD1">#REF!</definedName>
    <definedName name="LOAD2">#REF!</definedName>
    <definedName name="LOAD5">'[12]Тарифное меню 2'!#REF!</definedName>
    <definedName name="mmm" hidden="1">{#N/A,#N/A,FALSE,"Себестоимсть-97"}</definedName>
    <definedName name="MO">#REF!</definedName>
    <definedName name="MO_LIST">[7]REESTR!#REF!</definedName>
    <definedName name="MO_LIST1">[8]REESTR!$X$2:$X$240</definedName>
    <definedName name="mo_n">[11]Справочники!$F$10</definedName>
    <definedName name="mo_name">[8]Титульный!$G$32</definedName>
    <definedName name="month_list">[13]TEHSHEET!$F$1:$F$13</definedName>
    <definedName name="MR_LIST">[13]REESTR_MO!$D$2:$D$15</definedName>
    <definedName name="MUNOBR">#REF!</definedName>
    <definedName name="NOM">#REF!</definedName>
    <definedName name="NSRF">#REF!</definedName>
    <definedName name="OKTMO">#REF!</definedName>
    <definedName name="OKTMO_LIST">[7]REESTR!#REF!</definedName>
    <definedName name="OKTMO_LIST1">[14]REESTR!$Y$3</definedName>
    <definedName name="oktmo_n">[11]Справочники!$H$10</definedName>
    <definedName name="org">[8]Титульный!$F$13</definedName>
    <definedName name="Org_list">#REF!</definedName>
    <definedName name="org_n">[11]Справочники!$F$13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[15]КУ1!$F$76:$G$77,[15]КУ1!$K$79:$K$80,[15]КУ1!$K$76:$K$77,[15]КУ1!$K$72:$K$74,[15]КУ1!$F$72:$G$74,[15]КУ1!$F$68:$H$70,[15]КУ1!$I$70,[15]КУ1!$J$68:$J$69,[15]КУ1!$K$66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[15]КУ1!$F$66:$G$66,[15]КУ1!$F$61:$G$63,[15]КУ1!$K$61:$K$63,[15]КУ1!$K$58,[15]КУ1!$I$57,[15]КУ1!$K$56,[15]КУ1!$H$57,[15]КУ1!$F$56:$G$58,[15]КУ1!$F$52:$G$53,[15]КУ1!$H$53</definedName>
    <definedName name="P2_T3_PRT" hidden="1">#REF!,#REF!,#REF!,#REF!</definedName>
    <definedName name="P3_SCOPE_PRT_K1" hidden="1">[15]КУ1!$J$53,[15]КУ1!$K$52,[15]КУ1!$K$50,[15]КУ1!$J$49,[15]КУ1!$K$48,[15]КУ1!$F$50:$G$50,[15]КУ1!$F$49:$H$49,[15]КУ1!$F$48:$G$48,[15]КУ1!$F$45:$G$46,[15]КУ1!$H$46</definedName>
    <definedName name="P4_SCOPE_PRT_K1" hidden="1">[15]КУ1!$J$46,[15]КУ1!$K$45,[15]КУ1!$J$43,[15]КУ1!$K$42,[15]КУ1!$H$43,[15]КУ1!$F$42:$G$43,[15]КУ1!$F$38:$G$38,[15]КУ1!$F$39:$H$39,[15]КУ1!$J$39,[15]КУ1!$K$38</definedName>
    <definedName name="P5_SCOPE_PRT_K1" hidden="1">[15]КУ1!$K$35:$K$36,[15]КУ1!$F$33:$G$36,[15]КУ1!$H$34,[15]КУ1!$J$34,[15]КУ1!$K$33,[15]КУ1!$J$31,[15]КУ1!$F$30:$G$31,[15]КУ1!$H$31,[15]КУ1!$K$30,[15]КУ1!$J$28</definedName>
    <definedName name="P6_SCOPE_PRT_K1" hidden="1">[15]КУ1!$F$27:$G$28,[15]КУ1!$H$28,[15]КУ1!$K$27,[15]КУ1!$K$23,[15]КУ1!$J$24,[15]КУ1!$F$23:$G$23,[15]КУ1!$F$24:$H$24,[15]КУ1!$F$17:$G$21,[15]КУ1!$H$18,[15]КУ1!$J$18</definedName>
    <definedName name="P6_T2.1?Protection">P1_T2.1?Protection</definedName>
    <definedName name="P7_SCOPE_PRT_K1" hidden="1">[15]КУ1!$K$17,[15]КУ1!$K$19:$K$21,[15]КУ1!$F$14:$G$15,[15]КУ1!$H$15,[15]КУ1!$J$15,[15]КУ1!$K$14,[15]КУ1!$J$12,[15]КУ1!$K$11,[15]КУ1!$F$11:$G$12,[15]КУ1!$H$12</definedName>
    <definedName name="PROT">'[16]Баланс тепло (2)'!#REF!,'[16]Баланс тепло (2)'!#REF!,'[16]Баланс тепло (2)'!#REF!,'[16]Баланс тепло (2)'!#REF!,'[16]Баланс тепло (2)'!#REF!,'[16]Баланс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[17]Титульный!$G$8</definedName>
    <definedName name="regions">#REF!</definedName>
    <definedName name="REGUL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[18]Смета!#REF!</definedName>
    <definedName name="SCOPE_ADD_M">[7]TEHSHEET!#REF!</definedName>
    <definedName name="SCOPE_ADD_VID">#REF!</definedName>
    <definedName name="SCOPE_ADD1">[7]TEHSHEET!#REF!</definedName>
    <definedName name="SCOPE_DATA1">#REF!</definedName>
    <definedName name="SCOPE_DATA2">#REF!</definedName>
    <definedName name="SCOPE_DATA3">#REF!</definedName>
    <definedName name="SCOPE_DATA6">'[12]Справочник организаций'!#REF!</definedName>
    <definedName name="SCOPE_ET">[18]Баланс!#REF!</definedName>
    <definedName name="SCOPE_F">#REF!</definedName>
    <definedName name="scope_ld">'[16]Баланс тепло (2)'!#REF!</definedName>
    <definedName name="SCOPE_MatrMU">[6]matrix!#REF!</definedName>
    <definedName name="SCOPE_MatrMUORG1">[6]matrix!#REF!</definedName>
    <definedName name="SCOPE_MatrMUORG2">[6]matrix!#REF!</definedName>
    <definedName name="SCOPE_MatrORG1">[6]matrix!#REF!</definedName>
    <definedName name="SCOPE_MatrORG2">[6]matrix!#REF!</definedName>
    <definedName name="SCOPE_MatrVal">[6]matrix!#REF!</definedName>
    <definedName name="SCOPE_MO">[19]Справочники!$K$6:$K$742,[19]Справочники!#REF!</definedName>
    <definedName name="SCOPE_MO2">#REF!</definedName>
    <definedName name="SCOPE_NALOG">[20]Справочники!$R$3:$R$4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'[19]Баланс тепло'!$N$10,'[19]Баланс тепло'!$H$10,'[19]Баланс тепло'!$P$10:$Q$10,'[19]Баланс тепло'!$J$10,'[19]Баланс тепло'!$S$10:$X$10,'[19]Баланс тепло'!$L$10</definedName>
    <definedName name="SCOPE_R">#REF!</definedName>
    <definedName name="SCOPE_SMETA">[18]Смета!#REF!</definedName>
    <definedName name="SCOPE_SUM">#REF!,#REF!</definedName>
    <definedName name="SCOPE_SV_PRT">P1_SCOPE_SV_PRT,P2_SCOPE_SV_PRT,P3_SCOPE_SV_PRT</definedName>
    <definedName name="scope_toLoad">'[16]Баланс тепло (2)'!#REF!,'[16]Баланс тепло (2)'!$H$9:$AE$9</definedName>
    <definedName name="SCOPE_VD">[7]TEHSHEET!$D$1:$D$10</definedName>
    <definedName name="Sheet2?prefix?">"H"</definedName>
    <definedName name="smet" hidden="1">{#N/A,#N/A,FALSE,"Себестоимсть-97"}</definedName>
    <definedName name="SPRAV_PROT">[19]Справочники!$E$6,[19]Справочники!$D$11:$D$902,[19]Справочники!$E$3</definedName>
    <definedName name="sq">#REF!</definedName>
    <definedName name="station">[21]Титульный!$F$15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[17]TECHSHEET!$E$44</definedName>
    <definedName name="TEMPLATE_CLAIM">[17]TECHSHEET!$E$34</definedName>
    <definedName name="TEMPLATE_SPHERE">[17]TECHSHEET!$E$6</definedName>
    <definedName name="TTT">#REF!</definedName>
    <definedName name="TYPE_POSELEN">#REF!</definedName>
    <definedName name="VD">[22]TEHSHEET!$D$1:$D$10</definedName>
    <definedName name="VDOC">#REF!</definedName>
    <definedName name="version">[13]Инструкция!$B$3</definedName>
    <definedName name="VID_TOPL">[7]TEHSHEET!$H$1:$H$5</definedName>
    <definedName name="vprod">[11]Справочники!$E$15</definedName>
    <definedName name="wrn.Калькуляция._.себестоимости." hidden="1">{#N/A,#N/A,FALSE,"Себестоимсть-97"}</definedName>
    <definedName name="year_list">[13]TEHSHEET!$I$1:$I$15</definedName>
    <definedName name="YES_NO">[7]TEHSHEET!$B$1:$B$2</definedName>
    <definedName name="yyyjjjj" hidden="1">{#N/A,#N/A,FALSE,"Себестоимсть-97"}</definedName>
    <definedName name="Z_147934BB_90DB_4FFC_B4DE_4BB09E1D41E8_.wvu.PrintArea" localSheetId="0" hidden="1">'1.6.'!$A$1:$S$5</definedName>
    <definedName name="Z_147934BB_90DB_4FFC_B4DE_4BB09E1D41E8_.wvu.PrintTitles" localSheetId="0" hidden="1">'1.6.'!$4:$4</definedName>
    <definedName name="А">#N/A</definedName>
    <definedName name="БазовыйПериод">#REF!</definedName>
    <definedName name="в23ё" localSheetId="0">#N/A</definedName>
    <definedName name="в23ё">#N/A</definedName>
    <definedName name="вв" localSheetId="0">#N/A</definedName>
    <definedName name="вв">#N/A</definedName>
    <definedName name="видсс" hidden="1">{#N/A,#N/A,FALSE,"Себестоимсть-97"}</definedName>
    <definedName name="второй" localSheetId="0">#REF!</definedName>
    <definedName name="второй">#REF!</definedName>
    <definedName name="ГОДА">#REF!</definedName>
    <definedName name="_xlnm.Print_Titles" localSheetId="0">'1.6.'!$4:$5</definedName>
    <definedName name="й" localSheetId="0">#N/A</definedName>
    <definedName name="й">#N/A</definedName>
    <definedName name="йй" localSheetId="0">#N/A</definedName>
    <definedName name="йй">#N/A</definedName>
    <definedName name="КВАРТАЛЫ">#REF!</definedName>
    <definedName name="ке" localSheetId="0">#N/A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#N/A</definedName>
    <definedName name="МР">#REF!</definedName>
    <definedName name="мым" localSheetId="0">#N/A</definedName>
    <definedName name="мым">#N/A</definedName>
    <definedName name="НСРФ">[23]Регионы!$A$2:$A$89</definedName>
    <definedName name="_xlnm.Print_Area" localSheetId="0">'1.6.'!$A$1:$Y$173</definedName>
    <definedName name="ОРГ">'[16]Баланс тепло (2)'!#REF!</definedName>
    <definedName name="ОРГАНИЗАЦИЯ">#REF!</definedName>
    <definedName name="первый" localSheetId="0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 localSheetId="0">#N/A</definedName>
    <definedName name="с">#N/A</definedName>
    <definedName name="сс" localSheetId="0">#N/A</definedName>
    <definedName name="сс">#N/A</definedName>
    <definedName name="сссс" localSheetId="0">#N/A</definedName>
    <definedName name="сссс">#N/A</definedName>
    <definedName name="ссы" localSheetId="0">#N/A</definedName>
    <definedName name="ссы">#N/A</definedName>
    <definedName name="третий" localSheetId="0">#REF!</definedName>
    <definedName name="третий">#REF!</definedName>
    <definedName name="у" localSheetId="0">#N/A</definedName>
    <definedName name="у">#N/A</definedName>
    <definedName name="ц" localSheetId="0">#N/A</definedName>
    <definedName name="ц">#N/A</definedName>
    <definedName name="цу" localSheetId="0">#N/A</definedName>
    <definedName name="цу">#N/A</definedName>
    <definedName name="четвертый" localSheetId="0">#REF!</definedName>
    <definedName name="четвертый">#REF!</definedName>
    <definedName name="ЧИСЛО">#REF!</definedName>
    <definedName name="ыв" localSheetId="0">#N/A</definedName>
    <definedName name="ыв">#N/A</definedName>
    <definedName name="ыыы" hidden="1">{#N/A,#N/A,FALSE,"Себестоимсть-97"}</definedName>
    <definedName name="ыыыы" localSheetId="0">#N/A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I172" i="4"/>
  <c r="C172" s="1"/>
  <c r="I171"/>
  <c r="C171"/>
  <c r="Q169"/>
  <c r="J169"/>
  <c r="P169" s="1"/>
  <c r="Q168"/>
  <c r="P168"/>
  <c r="J168"/>
  <c r="Q167"/>
  <c r="J167"/>
  <c r="P167" s="1"/>
  <c r="Q166"/>
  <c r="J166"/>
  <c r="P166" s="1"/>
  <c r="Q165"/>
  <c r="J165"/>
  <c r="P165" s="1"/>
  <c r="Q164"/>
  <c r="J164"/>
  <c r="P164" s="1"/>
  <c r="I163"/>
  <c r="I170" s="1"/>
  <c r="Q160"/>
  <c r="I160"/>
  <c r="C160"/>
  <c r="J160" s="1"/>
  <c r="P160" s="1"/>
  <c r="I159"/>
  <c r="C159" s="1"/>
  <c r="I158"/>
  <c r="C158"/>
  <c r="I157"/>
  <c r="C157" s="1"/>
  <c r="P156"/>
  <c r="J156"/>
  <c r="P155"/>
  <c r="J155"/>
  <c r="P154"/>
  <c r="J154"/>
  <c r="P153"/>
  <c r="J153"/>
  <c r="P152"/>
  <c r="J152"/>
  <c r="P151"/>
  <c r="J151"/>
  <c r="I150"/>
  <c r="C150"/>
  <c r="I147"/>
  <c r="C147"/>
  <c r="J147" s="1"/>
  <c r="P147" s="1"/>
  <c r="Q145"/>
  <c r="Q146" s="1"/>
  <c r="Q150" s="1"/>
  <c r="Q157" s="1"/>
  <c r="Q158" s="1"/>
  <c r="Q159" s="1"/>
  <c r="Q163" s="1"/>
  <c r="Q170" s="1"/>
  <c r="Q171" s="1"/>
  <c r="Q172" s="1"/>
  <c r="I145"/>
  <c r="C145"/>
  <c r="J145" s="1"/>
  <c r="P145" s="1"/>
  <c r="Q144"/>
  <c r="P143"/>
  <c r="J143"/>
  <c r="P142"/>
  <c r="J142"/>
  <c r="P141"/>
  <c r="J141"/>
  <c r="P140"/>
  <c r="J140"/>
  <c r="P139"/>
  <c r="J139"/>
  <c r="P138"/>
  <c r="J138"/>
  <c r="I137"/>
  <c r="C137" s="1"/>
  <c r="J137" s="1"/>
  <c r="P137" s="1"/>
  <c r="C134"/>
  <c r="J134" s="1"/>
  <c r="P134" s="1"/>
  <c r="I133"/>
  <c r="C133"/>
  <c r="J133" s="1"/>
  <c r="P133" s="1"/>
  <c r="J132"/>
  <c r="P132" s="1"/>
  <c r="C132"/>
  <c r="C131"/>
  <c r="J131" s="1"/>
  <c r="P131" s="1"/>
  <c r="C130"/>
  <c r="J130" s="1"/>
  <c r="P130" s="1"/>
  <c r="J129"/>
  <c r="P129" s="1"/>
  <c r="C129"/>
  <c r="C128"/>
  <c r="J128" s="1"/>
  <c r="P128" s="1"/>
  <c r="J127"/>
  <c r="P127" s="1"/>
  <c r="C127"/>
  <c r="C126"/>
  <c r="J126" s="1"/>
  <c r="P126" s="1"/>
  <c r="J125"/>
  <c r="P125" s="1"/>
  <c r="C125"/>
  <c r="C124"/>
  <c r="J124" s="1"/>
  <c r="P124" s="1"/>
  <c r="J121"/>
  <c r="P121" s="1"/>
  <c r="C121"/>
  <c r="I120"/>
  <c r="C120" s="1"/>
  <c r="J120" s="1"/>
  <c r="P120" s="1"/>
  <c r="C119"/>
  <c r="J119" s="1"/>
  <c r="P119" s="1"/>
  <c r="J118"/>
  <c r="P118" s="1"/>
  <c r="C118"/>
  <c r="C117"/>
  <c r="J117" s="1"/>
  <c r="P117" s="1"/>
  <c r="J116"/>
  <c r="P116" s="1"/>
  <c r="C116"/>
  <c r="C115"/>
  <c r="J115" s="1"/>
  <c r="P115" s="1"/>
  <c r="J114"/>
  <c r="P114" s="1"/>
  <c r="C114"/>
  <c r="C113"/>
  <c r="J113" s="1"/>
  <c r="P113" s="1"/>
  <c r="J112"/>
  <c r="P112" s="1"/>
  <c r="C112"/>
  <c r="C111"/>
  <c r="J111" s="1"/>
  <c r="P111" s="1"/>
  <c r="I108"/>
  <c r="C108"/>
  <c r="J108" s="1"/>
  <c r="P108" s="1"/>
  <c r="I107"/>
  <c r="C107"/>
  <c r="J107" s="1"/>
  <c r="P107" s="1"/>
  <c r="I106"/>
  <c r="C106"/>
  <c r="J106" s="1"/>
  <c r="P106" s="1"/>
  <c r="I105"/>
  <c r="C105"/>
  <c r="J105" s="1"/>
  <c r="P105" s="1"/>
  <c r="C104"/>
  <c r="J104" s="1"/>
  <c r="P104" s="1"/>
  <c r="C103"/>
  <c r="J103" s="1"/>
  <c r="P103" s="1"/>
  <c r="C102"/>
  <c r="J102" s="1"/>
  <c r="P102" s="1"/>
  <c r="C101"/>
  <c r="J101" s="1"/>
  <c r="P101" s="1"/>
  <c r="C100"/>
  <c r="J100" s="1"/>
  <c r="P100" s="1"/>
  <c r="C99"/>
  <c r="J99" s="1"/>
  <c r="P99" s="1"/>
  <c r="I98"/>
  <c r="C98" s="1"/>
  <c r="J98" s="1"/>
  <c r="P98" s="1"/>
  <c r="C95"/>
  <c r="J95" s="1"/>
  <c r="P95" s="1"/>
  <c r="I94"/>
  <c r="C94" s="1"/>
  <c r="J94" s="1"/>
  <c r="P94" s="1"/>
  <c r="C93"/>
  <c r="J93" s="1"/>
  <c r="P93" s="1"/>
  <c r="J92"/>
  <c r="P92" s="1"/>
  <c r="C92"/>
  <c r="C91"/>
  <c r="J91" s="1"/>
  <c r="P91" s="1"/>
  <c r="J90"/>
  <c r="P90" s="1"/>
  <c r="C90"/>
  <c r="C89"/>
  <c r="J89" s="1"/>
  <c r="P89" s="1"/>
  <c r="J88"/>
  <c r="P88" s="1"/>
  <c r="C88"/>
  <c r="C87"/>
  <c r="J87" s="1"/>
  <c r="P87" s="1"/>
  <c r="J86"/>
  <c r="P86" s="1"/>
  <c r="C86"/>
  <c r="C85"/>
  <c r="J85" s="1"/>
  <c r="P85" s="1"/>
  <c r="J82"/>
  <c r="P82" s="1"/>
  <c r="C82"/>
  <c r="I81"/>
  <c r="C81" s="1"/>
  <c r="J81" s="1"/>
  <c r="P81" s="1"/>
  <c r="C80"/>
  <c r="J80" s="1"/>
  <c r="P80" s="1"/>
  <c r="J79"/>
  <c r="P79" s="1"/>
  <c r="C79"/>
  <c r="C78"/>
  <c r="J78" s="1"/>
  <c r="P78" s="1"/>
  <c r="J77"/>
  <c r="P77" s="1"/>
  <c r="C77"/>
  <c r="C76"/>
  <c r="J76" s="1"/>
  <c r="P76" s="1"/>
  <c r="J75"/>
  <c r="P75" s="1"/>
  <c r="C75"/>
  <c r="C74"/>
  <c r="J74" s="1"/>
  <c r="P74" s="1"/>
  <c r="J73"/>
  <c r="P73" s="1"/>
  <c r="C73"/>
  <c r="C72"/>
  <c r="J72" s="1"/>
  <c r="P72" s="1"/>
  <c r="I56"/>
  <c r="C56"/>
  <c r="C44"/>
  <c r="J44" s="1"/>
  <c r="P44" s="1"/>
  <c r="I43"/>
  <c r="C43" s="1"/>
  <c r="J43" s="1"/>
  <c r="P43" s="1"/>
  <c r="P42"/>
  <c r="J42"/>
  <c r="P41"/>
  <c r="J41"/>
  <c r="C40"/>
  <c r="J40" s="1"/>
  <c r="P40" s="1"/>
  <c r="C39"/>
  <c r="J39" s="1"/>
  <c r="P39" s="1"/>
  <c r="C38"/>
  <c r="J38" s="1"/>
  <c r="P38" s="1"/>
  <c r="C37"/>
  <c r="J37" s="1"/>
  <c r="P37" s="1"/>
  <c r="C36"/>
  <c r="J36" s="1"/>
  <c r="P36" s="1"/>
  <c r="C35"/>
  <c r="J35" s="1"/>
  <c r="P35" s="1"/>
  <c r="J34"/>
  <c r="P34" s="1"/>
  <c r="C31"/>
  <c r="J31" s="1"/>
  <c r="P31" s="1"/>
  <c r="I30"/>
  <c r="C30" s="1"/>
  <c r="J30" s="1"/>
  <c r="P30" s="1"/>
  <c r="P29"/>
  <c r="J29"/>
  <c r="J28"/>
  <c r="P28" s="1"/>
  <c r="C27"/>
  <c r="J27" s="1"/>
  <c r="P27" s="1"/>
  <c r="C26"/>
  <c r="J26" s="1"/>
  <c r="P26" s="1"/>
  <c r="C25"/>
  <c r="J25" s="1"/>
  <c r="P25" s="1"/>
  <c r="C24"/>
  <c r="J24" s="1"/>
  <c r="P24" s="1"/>
  <c r="C23"/>
  <c r="J23" s="1"/>
  <c r="P23" s="1"/>
  <c r="C22"/>
  <c r="J22" s="1"/>
  <c r="P22" s="1"/>
  <c r="J21"/>
  <c r="P21" s="1"/>
  <c r="Q18"/>
  <c r="J18"/>
  <c r="P18" s="1"/>
  <c r="C18"/>
  <c r="Q17"/>
  <c r="Q16"/>
  <c r="C16"/>
  <c r="J16" s="1"/>
  <c r="P16" s="1"/>
  <c r="Q15"/>
  <c r="I15"/>
  <c r="I17" s="1"/>
  <c r="C17" s="1"/>
  <c r="J17" s="1"/>
  <c r="P17" s="1"/>
  <c r="Q14"/>
  <c r="J14"/>
  <c r="P14" s="1"/>
  <c r="C14"/>
  <c r="Q13"/>
  <c r="J13"/>
  <c r="P13" s="1"/>
  <c r="C13"/>
  <c r="Q12"/>
  <c r="J12"/>
  <c r="P12" s="1"/>
  <c r="C12"/>
  <c r="Q11"/>
  <c r="J11"/>
  <c r="P11" s="1"/>
  <c r="C11"/>
  <c r="Q10"/>
  <c r="J10"/>
  <c r="P10" s="1"/>
  <c r="C10"/>
  <c r="Q9"/>
  <c r="J9"/>
  <c r="P9" s="1"/>
  <c r="C9"/>
  <c r="Q8"/>
  <c r="J8"/>
  <c r="P8" s="1"/>
  <c r="C8"/>
  <c r="A3"/>
  <c r="C170" l="1"/>
  <c r="J170" s="1"/>
  <c r="P170" s="1"/>
  <c r="I144"/>
  <c r="C144" s="1"/>
  <c r="J144" s="1"/>
  <c r="P144" s="1"/>
  <c r="J158"/>
  <c r="P158" s="1"/>
  <c r="J159"/>
  <c r="P159" s="1"/>
  <c r="J171"/>
  <c r="P171" s="1"/>
  <c r="J172"/>
  <c r="P172" s="1"/>
  <c r="J150"/>
  <c r="P150" s="1"/>
  <c r="J157"/>
  <c r="P157" s="1"/>
  <c r="I146"/>
  <c r="C146" s="1"/>
  <c r="J146" s="1"/>
  <c r="P146" s="1"/>
  <c r="C15"/>
  <c r="J15" s="1"/>
  <c r="P15" s="1"/>
  <c r="C163"/>
  <c r="J163" s="1"/>
  <c r="P163" s="1"/>
</calcChain>
</file>

<file path=xl/sharedStrings.xml><?xml version="1.0" encoding="utf-8"?>
<sst xmlns="http://schemas.openxmlformats.org/spreadsheetml/2006/main" count="303" uniqueCount="47">
  <si>
    <t>Таблица № П1.6.</t>
  </si>
  <si>
    <t>Структура полезного отпуска электрической энергии (мощности) по группам потребителей ЭСО</t>
  </si>
  <si>
    <t>№ п/п</t>
  </si>
  <si>
    <t>Потребители</t>
  </si>
  <si>
    <t>Объём полезного отпуска эл/энергии, млн кВтч</t>
  </si>
  <si>
    <t>Заявленная (расчётная) мощность, тыс. кВт</t>
  </si>
  <si>
    <t>Число часов использования расчётной мощности</t>
  </si>
  <si>
    <t>Доля потребления на разных диапазонах напряжений, %</t>
  </si>
  <si>
    <t>Всего</t>
  </si>
  <si>
    <t>ГН</t>
  </si>
  <si>
    <t>ВН</t>
  </si>
  <si>
    <t>СН</t>
  </si>
  <si>
    <t>СН 1</t>
  </si>
  <si>
    <t>СН 2</t>
  </si>
  <si>
    <t>НН</t>
  </si>
  <si>
    <t>Период регулирования 2011 год</t>
  </si>
  <si>
    <t>Базовые потребители</t>
  </si>
  <si>
    <t>Население, ИТОГО</t>
  </si>
  <si>
    <t>2.1.</t>
  </si>
  <si>
    <t>Население, ВСЕГО</t>
  </si>
  <si>
    <t>2.1.1.</t>
  </si>
  <si>
    <t xml:space="preserve">        население сельское</t>
  </si>
  <si>
    <t>2.1.2.</t>
  </si>
  <si>
    <t xml:space="preserve">        население городское</t>
  </si>
  <si>
    <t>2.2.</t>
  </si>
  <si>
    <t>Населённые пункты, ВСЕГО</t>
  </si>
  <si>
    <t>2.2.1.</t>
  </si>
  <si>
    <t>сельские населённые пункты</t>
  </si>
  <si>
    <t>2.2.2.</t>
  </si>
  <si>
    <t xml:space="preserve"> городские населённые пункты</t>
  </si>
  <si>
    <t>Прочие потребители, ВСЕГО</t>
  </si>
  <si>
    <t>3.1.</t>
  </si>
  <si>
    <t>в т.ч. Бюджетные потребители</t>
  </si>
  <si>
    <t>ИТОГО ПОТРЕБИТЕЛИ</t>
  </si>
  <si>
    <t>4.1.</t>
  </si>
  <si>
    <t>в т.ч. Прочие</t>
  </si>
  <si>
    <t>Утверждено на 2013 г.</t>
  </si>
  <si>
    <t>Факт 2013 год</t>
  </si>
  <si>
    <t>Утверждено на 2014 год</t>
  </si>
  <si>
    <t>Факт 2014 год</t>
  </si>
  <si>
    <t>Утверждено на  2015 г.</t>
  </si>
  <si>
    <t>Период регулирования 2016 г.</t>
  </si>
  <si>
    <t>Период регулирования 1 полугодие 2016 г.</t>
  </si>
  <si>
    <t>Период регулирования 2 полугодие 2016 г.</t>
  </si>
  <si>
    <t>Утверждено РСТ и Ц КК на 2016 год</t>
  </si>
  <si>
    <t>Утверждено РСТ и Ц КК на 1 п/г 2016 года</t>
  </si>
  <si>
    <t>Утверждено РСТ и Ц КК на 2 п/г 2016 года</t>
  </si>
</sst>
</file>

<file path=xl/styles.xml><?xml version="1.0" encoding="utf-8"?>
<styleSheet xmlns="http://schemas.openxmlformats.org/spreadsheetml/2006/main">
  <numFmts count="51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"/>
    <numFmt numFmtId="165" formatCode="#,##0.000"/>
    <numFmt numFmtId="166" formatCode="0.0"/>
    <numFmt numFmtId="167" formatCode="0.0000"/>
    <numFmt numFmtId="168" formatCode="_-* #,##0.00[$€-1]_-;\-* #,##0.00[$€-1]_-;_-* &quot;-&quot;??[$€-1]_-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#,##0.000[$р.-419];\-#,##0.000[$р.-419]"/>
    <numFmt numFmtId="183" formatCode="_-* #,##0.0\ _$_-;\-* #,##0.0\ _$_-;_-* &quot;-&quot;??\ _$_-;_-@_-"/>
    <numFmt numFmtId="184" formatCode="#,##0.0_);\(#,##0.0\)"/>
    <numFmt numFmtId="185" formatCode="#,##0_ ;[Red]\-#,##0\ "/>
    <numFmt numFmtId="186" formatCode="#,##0_);[Blue]\(#,##0\)"/>
    <numFmt numFmtId="187" formatCode="_-* #,##0_-;\-* #,##0_-;_-* &quot;-&quot;_-;_-@_-"/>
    <numFmt numFmtId="188" formatCode="_-* #,##0.00_-;\-* #,##0.00_-;_-* &quot;-&quot;??_-;_-@_-"/>
    <numFmt numFmtId="189" formatCode="#,##0__\ \ \ \ "/>
    <numFmt numFmtId="190" formatCode="_-&quot;£&quot;* #,##0_-;\-&quot;£&quot;* #,##0_-;_-&quot;£&quot;* &quot;-&quot;_-;_-@_-"/>
    <numFmt numFmtId="191" formatCode="_-&quot;£&quot;* #,##0.00_-;\-&quot;£&quot;* #,##0.00_-;_-&quot;£&quot;* &quot;-&quot;??_-;_-@_-"/>
    <numFmt numFmtId="192" formatCode="#,##0.00&quot;т.р.&quot;;\-#,##0.00&quot;т.р.&quot;"/>
    <numFmt numFmtId="193" formatCode="#,##0.0;[Red]#,##0.0"/>
    <numFmt numFmtId="194" formatCode="_-* #,##0_đ_._-;\-* #,##0_đ_._-;_-* &quot;-&quot;_đ_._-;_-@_-"/>
    <numFmt numFmtId="195" formatCode="_-* #,##0.00_đ_._-;\-* #,##0.00_đ_._-;_-* &quot;-&quot;??_đ_._-;_-@_-"/>
    <numFmt numFmtId="196" formatCode="\(#,##0.0\)"/>
    <numFmt numFmtId="197" formatCode="#,##0\ &quot;?.&quot;;\-#,##0\ &quot;?.&quot;"/>
    <numFmt numFmtId="198" formatCode="#,##0______;;&quot;------------      &quot;"/>
    <numFmt numFmtId="199" formatCode="#,##0.00&quot; &quot;[$руб.-419];[Red]&quot;-&quot;#,##0.00&quot; &quot;[$руб.-419]"/>
    <numFmt numFmtId="200" formatCode="#,##0.000_ ;\-#,##0.000\ "/>
    <numFmt numFmtId="201" formatCode="#,##0.00_ ;[Red]\-#,##0.00\ "/>
    <numFmt numFmtId="202" formatCode="_-* #,##0\ _р_._-;\-* #,##0\ _р_._-;_-* &quot;-&quot;\ _р_._-;_-@_-"/>
    <numFmt numFmtId="203" formatCode="_-* #,##0.00\ _р_._-;\-* #,##0.00\ _р_._-;_-* &quot;-&quot;??\ _р_._-;_-@_-"/>
    <numFmt numFmtId="204" formatCode="_(* #,##0_);_(* \(#,##0\);_(* &quot;-&quot;_);_(@_)"/>
    <numFmt numFmtId="205" formatCode="_-* #,##0_р_._-;\-* #,##0_р_._-;_-* &quot;-&quot;??_р_._-;_-@_-"/>
    <numFmt numFmtId="206" formatCode="_(* #,##0.00_);_(* \(#,##0.00\);_(* &quot;-&quot;??_);_(@_)"/>
    <numFmt numFmtId="207" formatCode="#,##0.0"/>
    <numFmt numFmtId="208" formatCode="_-* #,##0\ _$_-;\-* #,##0\ _$_-;_-* &quot;-&quot;\ _$_-;_-@_-"/>
    <numFmt numFmtId="209" formatCode="#,##0.00_ ;\-#,##0.00\ "/>
    <numFmt numFmtId="210" formatCode="%#\.00"/>
  </numFmts>
  <fonts count="1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 Cyr"/>
    </font>
    <font>
      <b/>
      <sz val="11"/>
      <name val="Times New Roman Cyr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sz val="12"/>
      <name val="Times New Roman Cyr"/>
      <family val="1"/>
      <charset val="204"/>
    </font>
    <font>
      <i/>
      <sz val="11.5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33">
    <xf numFmtId="0" fontId="0" fillId="0" borderId="0"/>
    <xf numFmtId="0" fontId="2" fillId="0" borderId="0"/>
    <xf numFmtId="0" fontId="7" fillId="0" borderId="0"/>
    <xf numFmtId="0" fontId="10" fillId="0" borderId="0"/>
    <xf numFmtId="0" fontId="10" fillId="0" borderId="0"/>
    <xf numFmtId="0" fontId="20" fillId="0" borderId="0"/>
    <xf numFmtId="168" fontId="20" fillId="0" borderId="0"/>
    <xf numFmtId="0" fontId="21" fillId="0" borderId="0"/>
    <xf numFmtId="0" fontId="22" fillId="0" borderId="0"/>
    <xf numFmtId="169" fontId="23" fillId="0" borderId="0">
      <alignment vertical="top"/>
    </xf>
    <xf numFmtId="169" fontId="24" fillId="0" borderId="0">
      <alignment vertical="top"/>
    </xf>
    <xf numFmtId="170" fontId="24" fillId="4" borderId="0">
      <alignment vertical="top"/>
    </xf>
    <xf numFmtId="169" fontId="24" fillId="5" borderId="0">
      <alignment vertical="top"/>
    </xf>
    <xf numFmtId="40" fontId="25" fillId="0" borderId="0" applyFont="0" applyFill="0" applyBorder="0" applyAlignment="0" applyProtection="0"/>
    <xf numFmtId="0" fontId="26" fillId="0" borderId="0"/>
    <xf numFmtId="0" fontId="21" fillId="0" borderId="0"/>
    <xf numFmtId="171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1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2" fontId="22" fillId="6" borderId="20">
      <alignment wrapText="1"/>
      <protection locked="0"/>
    </xf>
    <xf numFmtId="0" fontId="20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0" fontId="27" fillId="0" borderId="0"/>
    <xf numFmtId="0" fontId="20" fillId="0" borderId="0"/>
    <xf numFmtId="168" fontId="20" fillId="0" borderId="0"/>
    <xf numFmtId="0" fontId="20" fillId="0" borderId="0"/>
    <xf numFmtId="171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0" fillId="0" borderId="0"/>
    <xf numFmtId="168" fontId="20" fillId="0" borderId="0"/>
    <xf numFmtId="0" fontId="20" fillId="0" borderId="0"/>
    <xf numFmtId="168" fontId="20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171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1" fillId="0" borderId="0"/>
    <xf numFmtId="168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168" fontId="21" fillId="0" borderId="0"/>
    <xf numFmtId="171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1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1" fillId="0" borderId="0"/>
    <xf numFmtId="168" fontId="21" fillId="0" borderId="0"/>
    <xf numFmtId="0" fontId="21" fillId="0" borderId="0"/>
    <xf numFmtId="0" fontId="20" fillId="0" borderId="0"/>
    <xf numFmtId="168" fontId="20" fillId="0" borderId="0"/>
    <xf numFmtId="0" fontId="20" fillId="0" borderId="0"/>
    <xf numFmtId="168" fontId="20" fillId="0" borderId="0"/>
    <xf numFmtId="0" fontId="21" fillId="0" borderId="0"/>
    <xf numFmtId="168" fontId="21" fillId="0" borderId="0"/>
    <xf numFmtId="0" fontId="20" fillId="0" borderId="0"/>
    <xf numFmtId="168" fontId="20" fillId="0" borderId="0"/>
    <xf numFmtId="0" fontId="20" fillId="0" borderId="0"/>
    <xf numFmtId="168" fontId="20" fillId="0" borderId="0"/>
    <xf numFmtId="0" fontId="7" fillId="0" borderId="0"/>
    <xf numFmtId="0" fontId="21" fillId="0" borderId="0"/>
    <xf numFmtId="168" fontId="21" fillId="0" borderId="0"/>
    <xf numFmtId="173" fontId="7" fillId="0" borderId="0" applyFont="0" applyFill="0" applyBorder="0" applyAlignment="0" applyProtection="0"/>
    <xf numFmtId="174" fontId="28" fillId="0" borderId="21">
      <protection locked="0"/>
    </xf>
    <xf numFmtId="175" fontId="28" fillId="0" borderId="0">
      <protection locked="0"/>
    </xf>
    <xf numFmtId="176" fontId="28" fillId="0" borderId="0">
      <protection locked="0"/>
    </xf>
    <xf numFmtId="175" fontId="28" fillId="0" borderId="0">
      <protection locked="0"/>
    </xf>
    <xf numFmtId="176" fontId="28" fillId="0" borderId="0">
      <protection locked="0"/>
    </xf>
    <xf numFmtId="177" fontId="28" fillId="0" borderId="0">
      <protection locked="0"/>
    </xf>
    <xf numFmtId="174" fontId="29" fillId="0" borderId="0">
      <protection locked="0"/>
    </xf>
    <xf numFmtId="174" fontId="29" fillId="0" borderId="0">
      <protection locked="0"/>
    </xf>
    <xf numFmtId="174" fontId="28" fillId="0" borderId="21">
      <protection locked="0"/>
    </xf>
    <xf numFmtId="0" fontId="30" fillId="7" borderId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9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7" fillId="0" borderId="0"/>
    <xf numFmtId="178" fontId="34" fillId="0" borderId="22">
      <protection locked="0"/>
    </xf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35" fillId="10" borderId="0" applyNumberFormat="0" applyBorder="0" applyAlignment="0" applyProtection="0"/>
    <xf numFmtId="10" fontId="36" fillId="0" borderId="0" applyNumberFormat="0" applyFill="0" applyBorder="0" applyAlignment="0"/>
    <xf numFmtId="0" fontId="37" fillId="0" borderId="0"/>
    <xf numFmtId="0" fontId="38" fillId="40" borderId="23" applyNumberFormat="0" applyAlignment="0" applyProtection="0"/>
    <xf numFmtId="0" fontId="39" fillId="0" borderId="23" applyNumberFormat="0" applyAlignment="0">
      <protection locked="0"/>
    </xf>
    <xf numFmtId="0" fontId="40" fillId="41" borderId="24" applyNumberFormat="0" applyAlignment="0" applyProtection="0"/>
    <xf numFmtId="0" fontId="41" fillId="0" borderId="14">
      <alignment horizontal="left" vertical="center"/>
    </xf>
    <xf numFmtId="41" fontId="22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22" fillId="0" borderId="0"/>
    <xf numFmtId="178" fontId="43" fillId="42" borderId="22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ont="0" applyFill="0" applyBorder="0" applyAlignment="0" applyProtection="0">
      <alignment horizontal="right"/>
    </xf>
    <xf numFmtId="44" fontId="7" fillId="0" borderId="0" applyFont="0" applyFill="0" applyBorder="0" applyAlignment="0" applyProtection="0"/>
    <xf numFmtId="3" fontId="22" fillId="0" borderId="0"/>
    <xf numFmtId="0" fontId="42" fillId="0" borderId="0" applyFill="0" applyBorder="0" applyProtection="0">
      <alignment vertical="center"/>
    </xf>
    <xf numFmtId="14" fontId="22" fillId="0" borderId="0"/>
    <xf numFmtId="0" fontId="42" fillId="0" borderId="0" applyFont="0" applyFill="0" applyBorder="0" applyAlignment="0" applyProtection="0"/>
    <xf numFmtId="14" fontId="44" fillId="0" borderId="0">
      <alignment vertical="top"/>
    </xf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42" fillId="0" borderId="25" applyNumberFormat="0" applyFont="0" applyFill="0" applyAlignment="0" applyProtection="0"/>
    <xf numFmtId="0" fontId="45" fillId="0" borderId="0" applyNumberFormat="0" applyFill="0" applyBorder="0" applyAlignment="0" applyProtection="0"/>
    <xf numFmtId="171" fontId="46" fillId="0" borderId="0">
      <alignment vertical="top"/>
    </xf>
    <xf numFmtId="38" fontId="46" fillId="0" borderId="0">
      <alignment vertical="top"/>
    </xf>
    <xf numFmtId="38" fontId="46" fillId="0" borderId="0">
      <alignment vertical="top"/>
    </xf>
    <xf numFmtId="168" fontId="44" fillId="0" borderId="0" applyFont="0" applyFill="0" applyBorder="0" applyAlignment="0" applyProtection="0"/>
    <xf numFmtId="37" fontId="22" fillId="0" borderId="0"/>
    <xf numFmtId="0" fontId="31" fillId="0" borderId="0"/>
    <xf numFmtId="0" fontId="47" fillId="0" borderId="0"/>
    <xf numFmtId="0" fontId="48" fillId="0" borderId="0" applyNumberFormat="0" applyFill="0" applyBorder="0" applyAlignment="0" applyProtection="0"/>
    <xf numFmtId="166" fontId="49" fillId="0" borderId="0" applyFill="0" applyBorder="0" applyAlignment="0" applyProtection="0"/>
    <xf numFmtId="166" fontId="23" fillId="0" borderId="0" applyFill="0" applyBorder="0" applyAlignment="0" applyProtection="0"/>
    <xf numFmtId="166" fontId="50" fillId="0" borderId="0" applyFill="0" applyBorder="0" applyAlignment="0" applyProtection="0"/>
    <xf numFmtId="166" fontId="51" fillId="0" borderId="0" applyFill="0" applyBorder="0" applyAlignment="0" applyProtection="0"/>
    <xf numFmtId="166" fontId="52" fillId="0" borderId="0" applyFill="0" applyBorder="0" applyAlignment="0" applyProtection="0"/>
    <xf numFmtId="166" fontId="53" fillId="0" borderId="0" applyFill="0" applyBorder="0" applyAlignment="0" applyProtection="0"/>
    <xf numFmtId="166" fontId="54" fillId="0" borderId="0" applyFill="0" applyBorder="0" applyAlignment="0" applyProtection="0"/>
    <xf numFmtId="2" fontId="22" fillId="0" borderId="0"/>
    <xf numFmtId="0" fontId="55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Fill="0" applyBorder="0" applyProtection="0">
      <alignment horizontal="left"/>
    </xf>
    <xf numFmtId="0" fontId="58" fillId="12" borderId="0" applyNumberFormat="0" applyBorder="0" applyAlignment="0" applyProtection="0"/>
    <xf numFmtId="169" fontId="59" fillId="5" borderId="14" applyNumberFormat="0" applyFont="0" applyBorder="0" applyAlignment="0" applyProtection="0"/>
    <xf numFmtId="0" fontId="42" fillId="0" borderId="0" applyFont="0" applyFill="0" applyBorder="0" applyAlignment="0" applyProtection="0">
      <alignment horizontal="right"/>
    </xf>
    <xf numFmtId="184" fontId="60" fillId="5" borderId="0" applyNumberFormat="0" applyFont="0" applyAlignment="0"/>
    <xf numFmtId="0" fontId="61" fillId="0" borderId="0" applyProtection="0">
      <alignment horizontal="right"/>
    </xf>
    <xf numFmtId="0" fontId="39" fillId="43" borderId="23" applyNumberFormat="0" applyAlignment="0"/>
    <xf numFmtId="0" fontId="62" fillId="0" borderId="0">
      <alignment horizontal="center"/>
    </xf>
    <xf numFmtId="0" fontId="63" fillId="0" borderId="26" applyNumberFormat="0" applyFill="0" applyAlignment="0" applyProtection="0"/>
    <xf numFmtId="0" fontId="64" fillId="0" borderId="27" applyNumberFormat="0" applyFill="0" applyAlignment="0" applyProtection="0"/>
    <xf numFmtId="0" fontId="65" fillId="0" borderId="28" applyNumberFormat="0" applyFill="0" applyAlignment="0" applyProtection="0"/>
    <xf numFmtId="0" fontId="65" fillId="0" borderId="0" applyNumberFormat="0" applyFill="0" applyBorder="0" applyAlignment="0" applyProtection="0"/>
    <xf numFmtId="2" fontId="66" fillId="44" borderId="0" applyAlignment="0">
      <alignment horizontal="right"/>
      <protection locked="0"/>
    </xf>
    <xf numFmtId="0" fontId="62" fillId="0" borderId="0">
      <alignment horizontal="center" textRotation="90"/>
    </xf>
    <xf numFmtId="171" fontId="67" fillId="0" borderId="0">
      <alignment vertical="top"/>
    </xf>
    <xf numFmtId="38" fontId="67" fillId="0" borderId="0">
      <alignment vertical="top"/>
    </xf>
    <xf numFmtId="38" fontId="67" fillId="0" borderId="0">
      <alignment vertical="top"/>
    </xf>
    <xf numFmtId="0" fontId="68" fillId="0" borderId="0" applyNumberFormat="0" applyFill="0" applyBorder="0" applyAlignment="0" applyProtection="0">
      <alignment vertical="top"/>
      <protection locked="0"/>
    </xf>
    <xf numFmtId="178" fontId="69" fillId="0" borderId="0"/>
    <xf numFmtId="0" fontId="22" fillId="0" borderId="0"/>
    <xf numFmtId="0" fontId="70" fillId="0" borderId="0" applyNumberFormat="0" applyFill="0" applyBorder="0" applyAlignment="0" applyProtection="0">
      <alignment vertical="top"/>
      <protection locked="0"/>
    </xf>
    <xf numFmtId="185" fontId="71" fillId="0" borderId="14">
      <alignment horizontal="center" vertical="center" wrapText="1"/>
    </xf>
    <xf numFmtId="0" fontId="72" fillId="18" borderId="23" applyNumberFormat="0" applyAlignment="0" applyProtection="0"/>
    <xf numFmtId="0" fontId="73" fillId="0" borderId="0" applyFill="0" applyBorder="0" applyProtection="0">
      <alignment vertical="center"/>
    </xf>
    <xf numFmtId="0" fontId="73" fillId="0" borderId="0" applyFill="0" applyBorder="0" applyProtection="0">
      <alignment vertical="center"/>
    </xf>
    <xf numFmtId="0" fontId="73" fillId="0" borderId="0" applyFill="0" applyBorder="0" applyProtection="0">
      <alignment vertical="center"/>
    </xf>
    <xf numFmtId="0" fontId="73" fillId="0" borderId="0" applyFill="0" applyBorder="0" applyProtection="0">
      <alignment vertical="center"/>
    </xf>
    <xf numFmtId="171" fontId="24" fillId="0" borderId="0">
      <alignment vertical="top"/>
    </xf>
    <xf numFmtId="171" fontId="24" fillId="4" borderId="0">
      <alignment vertical="top"/>
    </xf>
    <xf numFmtId="38" fontId="24" fillId="4" borderId="0">
      <alignment vertical="top"/>
    </xf>
    <xf numFmtId="38" fontId="24" fillId="4" borderId="0">
      <alignment vertical="top"/>
    </xf>
    <xf numFmtId="38" fontId="24" fillId="0" borderId="0">
      <alignment vertical="top"/>
    </xf>
    <xf numFmtId="186" fontId="24" fillId="5" borderId="0">
      <alignment vertical="top"/>
    </xf>
    <xf numFmtId="38" fontId="24" fillId="0" borderId="0">
      <alignment vertical="top"/>
    </xf>
    <xf numFmtId="0" fontId="74" fillId="0" borderId="29" applyNumberFormat="0" applyFill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7" fontId="75" fillId="0" borderId="0" applyFont="0" applyFill="0" applyBorder="0" applyAlignment="0" applyProtection="0"/>
    <xf numFmtId="188" fontId="75" fillId="0" borderId="0" applyFont="0" applyFill="0" applyBorder="0" applyAlignment="0" applyProtection="0"/>
    <xf numFmtId="189" fontId="76" fillId="0" borderId="14">
      <alignment horizontal="right"/>
      <protection locked="0"/>
    </xf>
    <xf numFmtId="190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190" fontId="75" fillId="0" borderId="0" applyFont="0" applyFill="0" applyBorder="0" applyAlignment="0" applyProtection="0"/>
    <xf numFmtId="191" fontId="75" fillId="0" borderId="0" applyFont="0" applyFill="0" applyBorder="0" applyAlignment="0" applyProtection="0"/>
    <xf numFmtId="0" fontId="42" fillId="0" borderId="0" applyFont="0" applyFill="0" applyBorder="0" applyAlignment="0" applyProtection="0">
      <alignment horizontal="right"/>
    </xf>
    <xf numFmtId="0" fontId="42" fillId="0" borderId="0" applyFill="0" applyBorder="0" applyProtection="0">
      <alignment vertical="center"/>
    </xf>
    <xf numFmtId="0" fontId="42" fillId="0" borderId="0" applyFont="0" applyFill="0" applyBorder="0" applyAlignment="0" applyProtection="0">
      <alignment horizontal="right"/>
    </xf>
    <xf numFmtId="3" fontId="7" fillId="0" borderId="30" applyFont="0" applyBorder="0">
      <alignment horizontal="center" vertical="center"/>
    </xf>
    <xf numFmtId="0" fontId="77" fillId="45" borderId="0" applyNumberFormat="0" applyBorder="0" applyAlignment="0" applyProtection="0"/>
    <xf numFmtId="0" fontId="30" fillId="0" borderId="31"/>
    <xf numFmtId="0" fontId="78" fillId="0" borderId="0" applyNumberFormat="0" applyFill="0" applyBorder="0" applyAlignment="0" applyProtection="0"/>
    <xf numFmtId="192" fontId="7" fillId="0" borderId="0"/>
    <xf numFmtId="0" fontId="7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>
      <alignment horizontal="right"/>
    </xf>
    <xf numFmtId="0" fontId="7" fillId="0" borderId="0"/>
    <xf numFmtId="0" fontId="80" fillId="0" borderId="0"/>
    <xf numFmtId="0" fontId="42" fillId="0" borderId="0" applyFill="0" applyBorder="0" applyProtection="0">
      <alignment vertical="center"/>
    </xf>
    <xf numFmtId="0" fontId="81" fillId="0" borderId="0"/>
    <xf numFmtId="0" fontId="22" fillId="0" borderId="0"/>
    <xf numFmtId="0" fontId="20" fillId="0" borderId="0"/>
    <xf numFmtId="0" fontId="31" fillId="46" borderId="32" applyNumberFormat="0" applyAlignment="0" applyProtection="0"/>
    <xf numFmtId="193" fontId="7" fillId="0" borderId="0" applyFont="0" applyAlignment="0">
      <alignment horizontal="center"/>
    </xf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59" fillId="0" borderId="0"/>
    <xf numFmtId="196" fontId="59" fillId="0" borderId="0" applyFont="0" applyFill="0" applyBorder="0" applyAlignment="0" applyProtection="0"/>
    <xf numFmtId="197" fontId="59" fillId="0" borderId="0" applyFont="0" applyFill="0" applyBorder="0" applyAlignment="0" applyProtection="0"/>
    <xf numFmtId="0" fontId="82" fillId="40" borderId="33" applyNumberFormat="0" applyAlignment="0" applyProtection="0"/>
    <xf numFmtId="1" fontId="83" fillId="0" borderId="0" applyProtection="0">
      <alignment horizontal="right" vertical="center"/>
    </xf>
    <xf numFmtId="49" fontId="84" fillId="0" borderId="34" applyFill="0" applyProtection="0">
      <alignment vertical="center"/>
    </xf>
    <xf numFmtId="9" fontId="22" fillId="0" borderId="0" applyFont="0" applyFill="0" applyBorder="0" applyAlignment="0" applyProtection="0"/>
    <xf numFmtId="0" fontId="42" fillId="0" borderId="0" applyFill="0" applyBorder="0" applyProtection="0">
      <alignment vertical="center"/>
    </xf>
    <xf numFmtId="37" fontId="85" fillId="6" borderId="35"/>
    <xf numFmtId="37" fontId="85" fillId="6" borderId="35"/>
    <xf numFmtId="0" fontId="86" fillId="0" borderId="0" applyNumberFormat="0">
      <alignment horizontal="left"/>
    </xf>
    <xf numFmtId="198" fontId="87" fillId="0" borderId="36" applyBorder="0">
      <alignment horizontal="right"/>
      <protection locked="0"/>
    </xf>
    <xf numFmtId="49" fontId="88" fillId="0" borderId="14" applyNumberFormat="0">
      <alignment horizontal="left" vertical="center"/>
    </xf>
    <xf numFmtId="0" fontId="89" fillId="0" borderId="0"/>
    <xf numFmtId="199" fontId="89" fillId="0" borderId="0"/>
    <xf numFmtId="0" fontId="90" fillId="0" borderId="37">
      <alignment vertical="center"/>
    </xf>
    <xf numFmtId="4" fontId="91" fillId="6" borderId="33" applyNumberFormat="0" applyProtection="0">
      <alignment vertical="center"/>
    </xf>
    <xf numFmtId="4" fontId="92" fillId="6" borderId="33" applyNumberFormat="0" applyProtection="0">
      <alignment vertical="center"/>
    </xf>
    <xf numFmtId="4" fontId="91" fillId="6" borderId="33" applyNumberFormat="0" applyProtection="0">
      <alignment horizontal="left" vertical="center" indent="1"/>
    </xf>
    <xf numFmtId="4" fontId="91" fillId="6" borderId="33" applyNumberFormat="0" applyProtection="0">
      <alignment horizontal="left" vertical="center" indent="1"/>
    </xf>
    <xf numFmtId="0" fontId="22" fillId="47" borderId="33" applyNumberFormat="0" applyProtection="0">
      <alignment horizontal="left" vertical="center" indent="1"/>
    </xf>
    <xf numFmtId="4" fontId="91" fillId="48" borderId="33" applyNumberFormat="0" applyProtection="0">
      <alignment horizontal="right" vertical="center"/>
    </xf>
    <xf numFmtId="4" fontId="91" fillId="49" borderId="33" applyNumberFormat="0" applyProtection="0">
      <alignment horizontal="right" vertical="center"/>
    </xf>
    <xf numFmtId="4" fontId="91" fillId="50" borderId="33" applyNumberFormat="0" applyProtection="0">
      <alignment horizontal="right" vertical="center"/>
    </xf>
    <xf numFmtId="4" fontId="91" fillId="51" borderId="33" applyNumberFormat="0" applyProtection="0">
      <alignment horizontal="right" vertical="center"/>
    </xf>
    <xf numFmtId="4" fontId="91" fillId="52" borderId="33" applyNumberFormat="0" applyProtection="0">
      <alignment horizontal="right" vertical="center"/>
    </xf>
    <xf numFmtId="4" fontId="91" fillId="53" borderId="33" applyNumberFormat="0" applyProtection="0">
      <alignment horizontal="right" vertical="center"/>
    </xf>
    <xf numFmtId="4" fontId="91" fillId="54" borderId="33" applyNumberFormat="0" applyProtection="0">
      <alignment horizontal="right" vertical="center"/>
    </xf>
    <xf numFmtId="4" fontId="91" fillId="55" borderId="33" applyNumberFormat="0" applyProtection="0">
      <alignment horizontal="right" vertical="center"/>
    </xf>
    <xf numFmtId="4" fontId="91" fillId="56" borderId="33" applyNumberFormat="0" applyProtection="0">
      <alignment horizontal="right" vertical="center"/>
    </xf>
    <xf numFmtId="4" fontId="93" fillId="57" borderId="33" applyNumberFormat="0" applyProtection="0">
      <alignment horizontal="left" vertical="center" indent="1"/>
    </xf>
    <xf numFmtId="4" fontId="91" fillId="58" borderId="38" applyNumberFormat="0" applyProtection="0">
      <alignment horizontal="left" vertical="center" indent="1"/>
    </xf>
    <xf numFmtId="4" fontId="94" fillId="59" borderId="0" applyNumberFormat="0" applyProtection="0">
      <alignment horizontal="left" vertical="center" indent="1"/>
    </xf>
    <xf numFmtId="0" fontId="22" fillId="47" borderId="33" applyNumberFormat="0" applyProtection="0">
      <alignment horizontal="left" vertical="center" indent="1"/>
    </xf>
    <xf numFmtId="4" fontId="95" fillId="58" borderId="33" applyNumberFormat="0" applyProtection="0">
      <alignment horizontal="left" vertical="center" indent="1"/>
    </xf>
    <xf numFmtId="4" fontId="95" fillId="60" borderId="33" applyNumberFormat="0" applyProtection="0">
      <alignment horizontal="left" vertical="center" indent="1"/>
    </xf>
    <xf numFmtId="0" fontId="22" fillId="60" borderId="33" applyNumberFormat="0" applyProtection="0">
      <alignment horizontal="left" vertical="center" indent="1"/>
    </xf>
    <xf numFmtId="0" fontId="22" fillId="60" borderId="33" applyNumberFormat="0" applyProtection="0">
      <alignment horizontal="left" vertical="center" indent="1"/>
    </xf>
    <xf numFmtId="0" fontId="22" fillId="61" borderId="33" applyNumberFormat="0" applyProtection="0">
      <alignment horizontal="left" vertical="center" indent="1"/>
    </xf>
    <xf numFmtId="0" fontId="22" fillId="61" borderId="33" applyNumberFormat="0" applyProtection="0">
      <alignment horizontal="left" vertical="center" indent="1"/>
    </xf>
    <xf numFmtId="0" fontId="22" fillId="4" borderId="33" applyNumberFormat="0" applyProtection="0">
      <alignment horizontal="left" vertical="center" indent="1"/>
    </xf>
    <xf numFmtId="0" fontId="22" fillId="4" borderId="33" applyNumberFormat="0" applyProtection="0">
      <alignment horizontal="left" vertical="center" indent="1"/>
    </xf>
    <xf numFmtId="0" fontId="22" fillId="47" borderId="33" applyNumberFormat="0" applyProtection="0">
      <alignment horizontal="left" vertical="center" indent="1"/>
    </xf>
    <xf numFmtId="0" fontId="22" fillId="47" borderId="33" applyNumberFormat="0" applyProtection="0">
      <alignment horizontal="left" vertical="center" indent="1"/>
    </xf>
    <xf numFmtId="0" fontId="7" fillId="0" borderId="0"/>
    <xf numFmtId="4" fontId="91" fillId="62" borderId="33" applyNumberFormat="0" applyProtection="0">
      <alignment vertical="center"/>
    </xf>
    <xf numFmtId="4" fontId="92" fillId="62" borderId="33" applyNumberFormat="0" applyProtection="0">
      <alignment vertical="center"/>
    </xf>
    <xf numFmtId="4" fontId="91" fillId="62" borderId="33" applyNumberFormat="0" applyProtection="0">
      <alignment horizontal="left" vertical="center" indent="1"/>
    </xf>
    <xf numFmtId="4" fontId="91" fillId="62" borderId="33" applyNumberFormat="0" applyProtection="0">
      <alignment horizontal="left" vertical="center" indent="1"/>
    </xf>
    <xf numFmtId="4" fontId="91" fillId="58" borderId="33" applyNumberFormat="0" applyProtection="0">
      <alignment horizontal="right" vertical="center"/>
    </xf>
    <xf numFmtId="4" fontId="92" fillId="58" borderId="33" applyNumberFormat="0" applyProtection="0">
      <alignment horizontal="right" vertical="center"/>
    </xf>
    <xf numFmtId="0" fontId="22" fillId="47" borderId="33" applyNumberFormat="0" applyProtection="0">
      <alignment horizontal="left" vertical="center" indent="1"/>
    </xf>
    <xf numFmtId="0" fontId="22" fillId="47" borderId="33" applyNumberFormat="0" applyProtection="0">
      <alignment horizontal="left" vertical="center" indent="1"/>
    </xf>
    <xf numFmtId="0" fontId="96" fillId="0" borderId="0"/>
    <xf numFmtId="4" fontId="97" fillId="58" borderId="33" applyNumberFormat="0" applyProtection="0">
      <alignment horizontal="right" vertical="center"/>
    </xf>
    <xf numFmtId="0" fontId="98" fillId="0" borderId="0">
      <alignment horizontal="left" vertical="center" wrapText="1"/>
    </xf>
    <xf numFmtId="0" fontId="22" fillId="0" borderId="0"/>
    <xf numFmtId="0" fontId="20" fillId="0" borderId="0"/>
    <xf numFmtId="0" fontId="99" fillId="0" borderId="0" applyBorder="0" applyProtection="0">
      <alignment vertical="center"/>
    </xf>
    <xf numFmtId="0" fontId="99" fillId="0" borderId="34" applyBorder="0" applyProtection="0">
      <alignment horizontal="right" vertical="center"/>
    </xf>
    <xf numFmtId="0" fontId="100" fillId="63" borderId="0" applyBorder="0" applyProtection="0">
      <alignment horizontal="centerContinuous" vertical="center"/>
    </xf>
    <xf numFmtId="0" fontId="100" fillId="64" borderId="34" applyBorder="0" applyProtection="0">
      <alignment horizontal="centerContinuous" vertical="center"/>
    </xf>
    <xf numFmtId="0" fontId="101" fillId="0" borderId="0"/>
    <xf numFmtId="171" fontId="102" fillId="65" borderId="0">
      <alignment horizontal="right" vertical="top"/>
    </xf>
    <xf numFmtId="38" fontId="102" fillId="65" borderId="0">
      <alignment horizontal="right" vertical="top"/>
    </xf>
    <xf numFmtId="38" fontId="102" fillId="65" borderId="0">
      <alignment horizontal="right" vertical="top"/>
    </xf>
    <xf numFmtId="0" fontId="81" fillId="0" borderId="0"/>
    <xf numFmtId="0" fontId="103" fillId="0" borderId="0" applyFill="0" applyBorder="0" applyProtection="0">
      <alignment horizontal="left"/>
    </xf>
    <xf numFmtId="0" fontId="57" fillId="0" borderId="39" applyFill="0" applyBorder="0" applyProtection="0">
      <alignment horizontal="left" vertical="top"/>
    </xf>
    <xf numFmtId="0" fontId="104" fillId="0" borderId="0">
      <alignment horizontal="centerContinuous"/>
    </xf>
    <xf numFmtId="0" fontId="105" fillId="0" borderId="0" applyBorder="0" applyProtection="0"/>
    <xf numFmtId="0" fontId="105" fillId="0" borderId="0"/>
    <xf numFmtId="0" fontId="106" fillId="0" borderId="39" applyFill="0" applyBorder="0" applyProtection="0"/>
    <xf numFmtId="0" fontId="106" fillId="0" borderId="0"/>
    <xf numFmtId="0" fontId="107" fillId="0" borderId="0" applyFill="0" applyBorder="0" applyProtection="0"/>
    <xf numFmtId="0" fontId="108" fillId="0" borderId="0"/>
    <xf numFmtId="0" fontId="109" fillId="0" borderId="0" applyNumberFormat="0" applyFill="0" applyBorder="0" applyAlignment="0" applyProtection="0"/>
    <xf numFmtId="49" fontId="110" fillId="61" borderId="40" applyNumberFormat="0">
      <alignment horizontal="center" vertical="center"/>
    </xf>
    <xf numFmtId="0" fontId="111" fillId="0" borderId="41" applyNumberFormat="0" applyFill="0" applyAlignment="0" applyProtection="0"/>
    <xf numFmtId="0" fontId="112" fillId="0" borderId="25" applyFill="0" applyBorder="0" applyProtection="0">
      <alignment vertical="center"/>
    </xf>
    <xf numFmtId="0" fontId="113" fillId="0" borderId="0">
      <alignment horizontal="fill"/>
    </xf>
    <xf numFmtId="0" fontId="59" fillId="0" borderId="0"/>
    <xf numFmtId="0" fontId="114" fillId="0" borderId="0" applyNumberFormat="0" applyFill="0" applyBorder="0" applyAlignment="0" applyProtection="0"/>
    <xf numFmtId="0" fontId="115" fillId="0" borderId="34" applyBorder="0" applyProtection="0">
      <alignment horizontal="right"/>
    </xf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6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7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68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0" fontId="32" fillId="69" borderId="0" applyNumberFormat="0" applyBorder="0" applyAlignment="0" applyProtection="0"/>
    <xf numFmtId="178" fontId="34" fillId="0" borderId="22">
      <protection locked="0"/>
    </xf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0" fontId="72" fillId="19" borderId="23" applyNumberFormat="0" applyAlignment="0" applyProtection="0"/>
    <xf numFmtId="3" fontId="116" fillId="0" borderId="0">
      <alignment horizontal="center" vertical="center" textRotation="90" wrapText="1"/>
    </xf>
    <xf numFmtId="200" fontId="34" fillId="0" borderId="14">
      <alignment vertical="top" wrapText="1"/>
    </xf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82" fillId="43" borderId="3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38" fillId="43" borderId="23" applyNumberFormat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201" fontId="120" fillId="0" borderId="14">
      <alignment vertical="top" wrapText="1"/>
    </xf>
    <xf numFmtId="4" fontId="121" fillId="0" borderId="14">
      <alignment horizontal="left" vertical="center"/>
    </xf>
    <xf numFmtId="4" fontId="121" fillId="0" borderId="14"/>
    <xf numFmtId="4" fontId="121" fillId="70" borderId="14"/>
    <xf numFmtId="4" fontId="121" fillId="71" borderId="14"/>
    <xf numFmtId="4" fontId="122" fillId="72" borderId="14"/>
    <xf numFmtId="4" fontId="123" fillId="4" borderId="14"/>
    <xf numFmtId="4" fontId="124" fillId="0" borderId="14">
      <alignment horizontal="center" wrapText="1"/>
    </xf>
    <xf numFmtId="201" fontId="121" fillId="0" borderId="14"/>
    <xf numFmtId="201" fontId="120" fillId="0" borderId="14">
      <alignment horizontal="center" vertical="center" wrapText="1"/>
    </xf>
    <xf numFmtId="201" fontId="120" fillId="0" borderId="14">
      <alignment vertical="top" wrapText="1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125" fillId="0" borderId="0" applyBorder="0">
      <alignment horizontal="center" vertical="center" wrapText="1"/>
    </xf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28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1" applyBorder="0">
      <alignment horizontal="center" vertical="center" wrapText="1"/>
    </xf>
    <xf numFmtId="178" fontId="43" fillId="42" borderId="22"/>
    <xf numFmtId="4" fontId="129" fillId="6" borderId="14" applyBorder="0">
      <alignment horizontal="right"/>
    </xf>
    <xf numFmtId="49" fontId="130" fillId="0" borderId="0" applyBorder="0">
      <alignment vertical="center"/>
    </xf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0" fontId="111" fillId="0" borderId="41" applyNumberFormat="0" applyFill="0" applyAlignment="0" applyProtection="0"/>
    <xf numFmtId="3" fontId="43" fillId="0" borderId="14" applyBorder="0">
      <alignment vertical="center"/>
    </xf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40" fillId="73" borderId="24" applyNumberFormat="0" applyAlignment="0" applyProtection="0"/>
    <xf numFmtId="0" fontId="7" fillId="0" borderId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0" fontId="78" fillId="5" borderId="0" applyFill="0">
      <alignment wrapText="1"/>
    </xf>
    <xf numFmtId="168" fontId="78" fillId="5" borderId="0" applyFill="0">
      <alignment wrapText="1"/>
    </xf>
    <xf numFmtId="0" fontId="127" fillId="0" borderId="0">
      <alignment horizontal="center" vertical="top" wrapText="1"/>
    </xf>
    <xf numFmtId="0" fontId="131" fillId="0" borderId="0">
      <alignment horizontal="centerContinuous" vertical="center" wrapText="1"/>
    </xf>
    <xf numFmtId="168" fontId="127" fillId="0" borderId="0">
      <alignment horizontal="center" vertical="top" wrapText="1"/>
    </xf>
    <xf numFmtId="165" fontId="132" fillId="5" borderId="14">
      <alignment wrapText="1"/>
    </xf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7" fontId="133" fillId="0" borderId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0" fontId="77" fillId="74" borderId="0" applyNumberFormat="0" applyBorder="0" applyAlignment="0" applyProtection="0"/>
    <xf numFmtId="49" fontId="116" fillId="0" borderId="14">
      <alignment horizontal="right" vertical="top" wrapText="1"/>
    </xf>
    <xf numFmtId="166" fontId="134" fillId="0" borderId="0">
      <alignment horizontal="right" vertical="top" wrapText="1"/>
    </xf>
    <xf numFmtId="0" fontId="22" fillId="0" borderId="0"/>
    <xf numFmtId="0" fontId="22" fillId="0" borderId="0"/>
    <xf numFmtId="0" fontId="22" fillId="0" borderId="0"/>
    <xf numFmtId="0" fontId="135" fillId="0" borderId="0"/>
    <xf numFmtId="0" fontId="136" fillId="0" borderId="0"/>
    <xf numFmtId="0" fontId="31" fillId="0" borderId="0"/>
    <xf numFmtId="0" fontId="1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2" fillId="0" borderId="0"/>
    <xf numFmtId="0" fontId="22" fillId="0" borderId="0"/>
    <xf numFmtId="0" fontId="59" fillId="0" borderId="0"/>
    <xf numFmtId="0" fontId="59" fillId="0" borderId="0"/>
    <xf numFmtId="0" fontId="7" fillId="0" borderId="0"/>
    <xf numFmtId="0" fontId="31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37" fillId="0" borderId="0"/>
    <xf numFmtId="0" fontId="31" fillId="0" borderId="0"/>
    <xf numFmtId="0" fontId="22" fillId="0" borderId="0"/>
    <xf numFmtId="0" fontId="136" fillId="0" borderId="0"/>
    <xf numFmtId="0" fontId="136" fillId="0" borderId="0"/>
    <xf numFmtId="0" fontId="31" fillId="0" borderId="0"/>
    <xf numFmtId="0" fontId="7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22" fillId="0" borderId="0" applyNumberFormat="0" applyFont="0" applyFill="0" applyBorder="0" applyAlignment="0" applyProtection="0">
      <alignment vertical="top"/>
    </xf>
    <xf numFmtId="0" fontId="31" fillId="0" borderId="0"/>
    <xf numFmtId="0" fontId="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7" fillId="0" borderId="0"/>
    <xf numFmtId="0" fontId="22" fillId="0" borderId="0"/>
    <xf numFmtId="0" fontId="3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7" fillId="0" borderId="0"/>
    <xf numFmtId="0" fontId="1" fillId="0" borderId="0"/>
    <xf numFmtId="0" fontId="1" fillId="0" borderId="0"/>
    <xf numFmtId="0" fontId="137" fillId="0" borderId="0"/>
    <xf numFmtId="0" fontId="31" fillId="0" borderId="0"/>
    <xf numFmtId="168" fontId="31" fillId="0" borderId="0"/>
    <xf numFmtId="0" fontId="1" fillId="0" borderId="0"/>
    <xf numFmtId="0" fontId="1" fillId="0" borderId="0"/>
    <xf numFmtId="0" fontId="1" fillId="0" borderId="0"/>
    <xf numFmtId="49" fontId="129" fillId="0" borderId="0" applyBorder="0">
      <alignment vertical="top"/>
    </xf>
    <xf numFmtId="0" fontId="1" fillId="0" borderId="0"/>
    <xf numFmtId="0" fontId="137" fillId="0" borderId="0"/>
    <xf numFmtId="0" fontId="31" fillId="0" borderId="0"/>
    <xf numFmtId="0" fontId="34" fillId="0" borderId="0"/>
    <xf numFmtId="0" fontId="138" fillId="0" borderId="0"/>
    <xf numFmtId="0" fontId="22" fillId="0" borderId="0"/>
    <xf numFmtId="0" fontId="22" fillId="0" borderId="0"/>
    <xf numFmtId="0" fontId="22" fillId="0" borderId="0"/>
    <xf numFmtId="1" fontId="139" fillId="0" borderId="14">
      <alignment horizontal="left" vertical="center"/>
    </xf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7" fillId="0" borderId="0" applyFont="0" applyFill="0" applyBorder="0" applyProtection="0">
      <alignment horizontal="center" vertical="center" wrapText="1"/>
    </xf>
    <xf numFmtId="0" fontId="7" fillId="0" borderId="0" applyNumberFormat="0" applyFont="0" applyFill="0" applyBorder="0" applyProtection="0">
      <alignment horizontal="justify" vertical="center" wrapText="1"/>
    </xf>
    <xf numFmtId="201" fontId="140" fillId="0" borderId="14">
      <alignment vertical="top"/>
    </xf>
    <xf numFmtId="166" fontId="141" fillId="6" borderId="35" applyNumberFormat="0" applyBorder="0" applyAlignment="0">
      <alignment vertical="center"/>
      <protection locked="0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7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0" fontId="22" fillId="75" borderId="32" applyNumberFormat="0" applyFont="0" applyAlignment="0" applyProtection="0"/>
    <xf numFmtId="49" fontId="122" fillId="0" borderId="20">
      <alignment horizontal="left" vertical="center"/>
    </xf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4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143" fillId="0" borderId="14"/>
    <xf numFmtId="0" fontId="7" fillId="0" borderId="14" applyNumberFormat="0" applyFont="0" applyFill="0" applyAlignment="0" applyProtection="0"/>
    <xf numFmtId="3" fontId="144" fillId="76" borderId="20">
      <alignment horizontal="justify" vertical="center"/>
    </xf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20" fillId="0" borderId="0"/>
    <xf numFmtId="171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68" fontId="20" fillId="0" borderId="0"/>
    <xf numFmtId="49" fontId="134" fillId="0" borderId="0"/>
    <xf numFmtId="49" fontId="145" fillId="0" borderId="0">
      <alignment vertical="top"/>
    </xf>
    <xf numFmtId="166" fontId="78" fillId="0" borderId="0" applyFill="0" applyBorder="0" applyAlignment="0" applyProtection="0"/>
    <xf numFmtId="166" fontId="78" fillId="0" borderId="0" applyFill="0" applyBorder="0" applyAlignment="0" applyProtection="0"/>
    <xf numFmtId="166" fontId="78" fillId="0" borderId="0" applyFill="0" applyBorder="0" applyAlignment="0" applyProtection="0"/>
    <xf numFmtId="166" fontId="78" fillId="0" borderId="0" applyFill="0" applyBorder="0" applyAlignment="0" applyProtection="0"/>
    <xf numFmtId="166" fontId="78" fillId="0" borderId="0" applyFill="0" applyBorder="0" applyAlignment="0" applyProtection="0"/>
    <xf numFmtId="166" fontId="78" fillId="0" borderId="0" applyFill="0" applyBorder="0" applyAlignment="0" applyProtection="0"/>
    <xf numFmtId="166" fontId="78" fillId="0" borderId="0" applyFill="0" applyBorder="0" applyAlignment="0" applyProtection="0"/>
    <xf numFmtId="166" fontId="78" fillId="0" borderId="0" applyFill="0" applyBorder="0" applyAlignment="0" applyProtection="0"/>
    <xf numFmtId="166" fontId="78" fillId="0" borderId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49" fontId="78" fillId="0" borderId="0">
      <alignment horizontal="center"/>
    </xf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" fontId="78" fillId="0" borderId="0" applyFill="0" applyBorder="0" applyAlignment="0" applyProtection="0"/>
    <xf numFmtId="204" fontId="22" fillId="0" borderId="0" applyFont="0" applyFill="0" applyBorder="0" applyAlignment="0" applyProtection="0"/>
    <xf numFmtId="41" fontId="7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20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208" fontId="7" fillId="0" borderId="0" applyFont="0" applyFill="0" applyBorder="0" applyAlignment="0" applyProtection="0"/>
    <xf numFmtId="4" fontId="129" fillId="5" borderId="0" applyBorder="0">
      <alignment horizontal="right"/>
    </xf>
    <xf numFmtId="4" fontId="129" fillId="5" borderId="0" applyBorder="0">
      <alignment horizontal="right"/>
    </xf>
    <xf numFmtId="4" fontId="129" fillId="5" borderId="0" applyBorder="0">
      <alignment horizontal="right"/>
    </xf>
    <xf numFmtId="4" fontId="129" fillId="77" borderId="42" applyBorder="0">
      <alignment horizontal="right"/>
    </xf>
    <xf numFmtId="4" fontId="129" fillId="5" borderId="14" applyFont="0" applyBorder="0">
      <alignment horizontal="right"/>
    </xf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209" fontId="34" fillId="0" borderId="20">
      <alignment vertical="top" wrapText="1"/>
    </xf>
    <xf numFmtId="207" fontId="7" fillId="0" borderId="14" applyFont="0" applyFill="0" applyBorder="0" applyProtection="0">
      <alignment horizontal="center" vertical="center"/>
    </xf>
    <xf numFmtId="3" fontId="7" fillId="0" borderId="0" applyFont="0" applyBorder="0">
      <alignment horizontal="center"/>
    </xf>
    <xf numFmtId="210" fontId="28" fillId="0" borderId="0">
      <protection locked="0"/>
    </xf>
    <xf numFmtId="49" fontId="120" fillId="0" borderId="14">
      <alignment horizontal="center" vertical="center" wrapText="1"/>
    </xf>
    <xf numFmtId="0" fontId="34" fillId="0" borderId="14" applyBorder="0">
      <alignment horizontal="center" vertical="center" wrapText="1"/>
    </xf>
    <xf numFmtId="49" fontId="98" fillId="0" borderId="14" applyNumberFormat="0" applyFill="0" applyAlignment="0" applyProtection="0"/>
    <xf numFmtId="165" fontId="7" fillId="0" borderId="0"/>
    <xf numFmtId="0" fontId="22" fillId="0" borderId="0"/>
  </cellStyleXfs>
  <cellXfs count="145">
    <xf numFmtId="0" fontId="0" fillId="0" borderId="0" xfId="0"/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Alignment="1">
      <alignment horizontal="right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164" fontId="3" fillId="0" borderId="0" xfId="1" applyNumberFormat="1" applyFont="1" applyFill="1"/>
    <xf numFmtId="165" fontId="3" fillId="0" borderId="0" xfId="1" applyNumberFormat="1" applyFont="1" applyFill="1"/>
    <xf numFmtId="0" fontId="6" fillId="0" borderId="0" xfId="1" applyFont="1" applyFill="1" applyBorder="1" applyAlignment="1">
      <alignment horizontal="left" vertical="center"/>
    </xf>
    <xf numFmtId="3" fontId="3" fillId="0" borderId="0" xfId="1" applyNumberFormat="1" applyFont="1" applyFill="1" applyAlignment="1">
      <alignment horizont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3" fontId="8" fillId="0" borderId="6" xfId="2" applyNumberFormat="1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0" xfId="2" applyFont="1" applyFill="1"/>
    <xf numFmtId="0" fontId="3" fillId="0" borderId="8" xfId="2" applyFont="1" applyFill="1" applyBorder="1" applyAlignment="1">
      <alignment horizontal="left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/>
    </xf>
    <xf numFmtId="164" fontId="9" fillId="0" borderId="9" xfId="2" applyNumberFormat="1" applyFont="1" applyFill="1" applyBorder="1" applyAlignment="1">
      <alignment horizontal="center" vertical="center"/>
    </xf>
    <xf numFmtId="165" fontId="9" fillId="0" borderId="9" xfId="2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165" fontId="3" fillId="0" borderId="9" xfId="2" applyNumberFormat="1" applyFont="1" applyFill="1" applyBorder="1" applyAlignment="1">
      <alignment horizontal="center" vertical="center"/>
    </xf>
    <xf numFmtId="3" fontId="8" fillId="0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left"/>
    </xf>
    <xf numFmtId="0" fontId="12" fillId="0" borderId="14" xfId="2" applyFont="1" applyFill="1" applyBorder="1" applyAlignment="1">
      <alignment wrapText="1"/>
    </xf>
    <xf numFmtId="164" fontId="12" fillId="0" borderId="14" xfId="2" applyNumberFormat="1" applyFont="1" applyFill="1" applyBorder="1" applyAlignment="1">
      <alignment wrapText="1"/>
    </xf>
    <xf numFmtId="164" fontId="12" fillId="0" borderId="14" xfId="1" applyNumberFormat="1" applyFont="1" applyFill="1" applyBorder="1"/>
    <xf numFmtId="0" fontId="12" fillId="0" borderId="0" xfId="1" applyFont="1" applyFill="1" applyBorder="1"/>
    <xf numFmtId="166" fontId="12" fillId="0" borderId="14" xfId="1" applyNumberFormat="1" applyFont="1" applyFill="1" applyBorder="1"/>
    <xf numFmtId="165" fontId="12" fillId="0" borderId="14" xfId="1" applyNumberFormat="1" applyFont="1" applyFill="1" applyBorder="1"/>
    <xf numFmtId="3" fontId="3" fillId="0" borderId="14" xfId="1" applyNumberFormat="1" applyFont="1" applyFill="1" applyBorder="1" applyAlignment="1">
      <alignment horizontal="center"/>
    </xf>
    <xf numFmtId="0" fontId="3" fillId="0" borderId="14" xfId="1" applyFont="1" applyFill="1" applyBorder="1"/>
    <xf numFmtId="1" fontId="12" fillId="0" borderId="15" xfId="1" applyNumberFormat="1" applyFont="1" applyFill="1" applyBorder="1"/>
    <xf numFmtId="0" fontId="12" fillId="0" borderId="0" xfId="2" applyFont="1" applyFill="1"/>
    <xf numFmtId="0" fontId="12" fillId="0" borderId="14" xfId="2" applyFont="1" applyFill="1" applyBorder="1"/>
    <xf numFmtId="1" fontId="12" fillId="0" borderId="14" xfId="1" applyNumberFormat="1" applyFont="1" applyFill="1" applyBorder="1"/>
    <xf numFmtId="0" fontId="13" fillId="0" borderId="13" xfId="2" applyFont="1" applyFill="1" applyBorder="1" applyAlignment="1">
      <alignment horizontal="left"/>
    </xf>
    <xf numFmtId="0" fontId="13" fillId="0" borderId="14" xfId="2" applyFont="1" applyFill="1" applyBorder="1"/>
    <xf numFmtId="164" fontId="13" fillId="0" borderId="14" xfId="1" applyNumberFormat="1" applyFont="1" applyFill="1" applyBorder="1"/>
    <xf numFmtId="166" fontId="13" fillId="0" borderId="14" xfId="1" applyNumberFormat="1" applyFont="1" applyFill="1" applyBorder="1"/>
    <xf numFmtId="1" fontId="3" fillId="0" borderId="14" xfId="1" applyNumberFormat="1" applyFont="1" applyFill="1" applyBorder="1"/>
    <xf numFmtId="1" fontId="13" fillId="0" borderId="15" xfId="1" applyNumberFormat="1" applyFont="1" applyFill="1" applyBorder="1"/>
    <xf numFmtId="0" fontId="13" fillId="0" borderId="0" xfId="2" applyFont="1" applyFill="1"/>
    <xf numFmtId="14" fontId="3" fillId="0" borderId="13" xfId="2" applyNumberFormat="1" applyFont="1" applyFill="1" applyBorder="1" applyAlignment="1">
      <alignment horizontal="left"/>
    </xf>
    <xf numFmtId="0" fontId="3" fillId="0" borderId="14" xfId="2" applyFont="1" applyFill="1" applyBorder="1"/>
    <xf numFmtId="164" fontId="3" fillId="0" borderId="14" xfId="1" applyNumberFormat="1" applyFont="1" applyFill="1" applyBorder="1"/>
    <xf numFmtId="166" fontId="3" fillId="0" borderId="14" xfId="1" applyNumberFormat="1" applyFont="1" applyFill="1" applyBorder="1"/>
    <xf numFmtId="164" fontId="3" fillId="0" borderId="14" xfId="2" applyNumberFormat="1" applyFont="1" applyFill="1" applyBorder="1"/>
    <xf numFmtId="1" fontId="3" fillId="0" borderId="15" xfId="1" applyNumberFormat="1" applyFont="1" applyFill="1" applyBorder="1"/>
    <xf numFmtId="0" fontId="3" fillId="0" borderId="14" xfId="2" applyFont="1" applyFill="1" applyBorder="1" applyAlignment="1">
      <alignment horizontal="left"/>
    </xf>
    <xf numFmtId="164" fontId="12" fillId="0" borderId="14" xfId="2" applyNumberFormat="1" applyFont="1" applyFill="1" applyBorder="1"/>
    <xf numFmtId="49" fontId="13" fillId="0" borderId="13" xfId="2" applyNumberFormat="1" applyFont="1" applyFill="1" applyBorder="1" applyAlignment="1">
      <alignment horizontal="left"/>
    </xf>
    <xf numFmtId="164" fontId="13" fillId="0" borderId="14" xfId="2" applyNumberFormat="1" applyFont="1" applyFill="1" applyBorder="1"/>
    <xf numFmtId="1" fontId="13" fillId="0" borderId="14" xfId="1" applyNumberFormat="1" applyFont="1" applyFill="1" applyBorder="1"/>
    <xf numFmtId="0" fontId="14" fillId="0" borderId="13" xfId="2" applyFont="1" applyFill="1" applyBorder="1" applyAlignment="1">
      <alignment horizontal="left"/>
    </xf>
    <xf numFmtId="0" fontId="14" fillId="0" borderId="14" xfId="2" applyFont="1" applyFill="1" applyBorder="1"/>
    <xf numFmtId="164" fontId="14" fillId="0" borderId="14" xfId="1" applyNumberFormat="1" applyFont="1" applyFill="1" applyBorder="1"/>
    <xf numFmtId="164" fontId="15" fillId="0" borderId="14" xfId="2" applyNumberFormat="1" applyFont="1" applyFill="1" applyBorder="1"/>
    <xf numFmtId="1" fontId="14" fillId="0" borderId="14" xfId="1" applyNumberFormat="1" applyFont="1" applyFill="1" applyBorder="1"/>
    <xf numFmtId="1" fontId="14" fillId="0" borderId="15" xfId="1" applyNumberFormat="1" applyFont="1" applyFill="1" applyBorder="1"/>
    <xf numFmtId="164" fontId="14" fillId="0" borderId="0" xfId="2" applyNumberFormat="1" applyFont="1" applyFill="1"/>
    <xf numFmtId="0" fontId="14" fillId="0" borderId="0" xfId="2" applyFont="1" applyFill="1"/>
    <xf numFmtId="0" fontId="13" fillId="0" borderId="16" xfId="2" applyFont="1" applyFill="1" applyBorder="1" applyAlignment="1">
      <alignment horizontal="left"/>
    </xf>
    <xf numFmtId="0" fontId="13" fillId="0" borderId="9" xfId="2" applyFont="1" applyFill="1" applyBorder="1"/>
    <xf numFmtId="164" fontId="13" fillId="0" borderId="9" xfId="1" applyNumberFormat="1" applyFont="1" applyFill="1" applyBorder="1"/>
    <xf numFmtId="166" fontId="13" fillId="0" borderId="9" xfId="1" applyNumberFormat="1" applyFont="1" applyFill="1" applyBorder="1"/>
    <xf numFmtId="1" fontId="3" fillId="0" borderId="9" xfId="1" applyNumberFormat="1" applyFont="1" applyFill="1" applyBorder="1"/>
    <xf numFmtId="1" fontId="13" fillId="0" borderId="11" xfId="1" applyNumberFormat="1" applyFont="1" applyFill="1" applyBorder="1"/>
    <xf numFmtId="3" fontId="3" fillId="0" borderId="15" xfId="1" applyNumberFormat="1" applyFont="1" applyFill="1" applyBorder="1" applyAlignment="1">
      <alignment horizontal="center"/>
    </xf>
    <xf numFmtId="0" fontId="16" fillId="0" borderId="0" xfId="4" applyFont="1" applyFill="1"/>
    <xf numFmtId="0" fontId="15" fillId="0" borderId="13" xfId="2" applyFont="1" applyFill="1" applyBorder="1" applyAlignment="1">
      <alignment horizontal="left"/>
    </xf>
    <xf numFmtId="0" fontId="15" fillId="0" borderId="14" xfId="2" applyFont="1" applyFill="1" applyBorder="1"/>
    <xf numFmtId="0" fontId="11" fillId="2" borderId="12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3" fillId="2" borderId="0" xfId="2" applyFont="1" applyFill="1"/>
    <xf numFmtId="164" fontId="17" fillId="0" borderId="14" xfId="2" applyNumberFormat="1" applyFont="1" applyFill="1" applyBorder="1"/>
    <xf numFmtId="0" fontId="13" fillId="0" borderId="17" xfId="2" applyFont="1" applyFill="1" applyBorder="1" applyAlignment="1">
      <alignment horizontal="left"/>
    </xf>
    <xf numFmtId="0" fontId="13" fillId="0" borderId="18" xfId="2" applyFont="1" applyFill="1" applyBorder="1"/>
    <xf numFmtId="164" fontId="13" fillId="0" borderId="18" xfId="1" applyNumberFormat="1" applyFont="1" applyFill="1" applyBorder="1"/>
    <xf numFmtId="166" fontId="13" fillId="0" borderId="18" xfId="1" applyNumberFormat="1" applyFont="1" applyFill="1" applyBorder="1"/>
    <xf numFmtId="3" fontId="3" fillId="0" borderId="18" xfId="1" applyNumberFormat="1" applyFont="1" applyFill="1" applyBorder="1" applyAlignment="1">
      <alignment horizontal="center"/>
    </xf>
    <xf numFmtId="1" fontId="3" fillId="0" borderId="18" xfId="1" applyNumberFormat="1" applyFont="1" applyFill="1" applyBorder="1"/>
    <xf numFmtId="1" fontId="13" fillId="0" borderId="19" xfId="1" applyNumberFormat="1" applyFont="1" applyFill="1" applyBorder="1"/>
    <xf numFmtId="164" fontId="18" fillId="0" borderId="14" xfId="1" applyNumberFormat="1" applyFont="1" applyFill="1" applyBorder="1"/>
    <xf numFmtId="0" fontId="12" fillId="2" borderId="13" xfId="2" applyFont="1" applyFill="1" applyBorder="1" applyAlignment="1">
      <alignment horizontal="left"/>
    </xf>
    <xf numFmtId="0" fontId="12" fillId="2" borderId="14" xfId="2" applyFont="1" applyFill="1" applyBorder="1" applyAlignment="1">
      <alignment wrapText="1"/>
    </xf>
    <xf numFmtId="164" fontId="12" fillId="2" borderId="14" xfId="2" applyNumberFormat="1" applyFont="1" applyFill="1" applyBorder="1" applyAlignment="1">
      <alignment wrapText="1"/>
    </xf>
    <xf numFmtId="164" fontId="12" fillId="2" borderId="14" xfId="1" applyNumberFormat="1" applyFont="1" applyFill="1" applyBorder="1"/>
    <xf numFmtId="0" fontId="12" fillId="2" borderId="0" xfId="1" applyFont="1" applyFill="1" applyBorder="1"/>
    <xf numFmtId="166" fontId="12" fillId="2" borderId="14" xfId="1" applyNumberFormat="1" applyFont="1" applyFill="1" applyBorder="1"/>
    <xf numFmtId="165" fontId="12" fillId="2" borderId="14" xfId="1" applyNumberFormat="1" applyFont="1" applyFill="1" applyBorder="1"/>
    <xf numFmtId="3" fontId="3" fillId="2" borderId="14" xfId="1" applyNumberFormat="1" applyFont="1" applyFill="1" applyBorder="1" applyAlignment="1">
      <alignment horizontal="center"/>
    </xf>
    <xf numFmtId="0" fontId="3" fillId="2" borderId="14" xfId="1" applyFont="1" applyFill="1" applyBorder="1"/>
    <xf numFmtId="1" fontId="12" fillId="2" borderId="15" xfId="1" applyNumberFormat="1" applyFont="1" applyFill="1" applyBorder="1"/>
    <xf numFmtId="0" fontId="12" fillId="2" borderId="14" xfId="2" applyFont="1" applyFill="1" applyBorder="1"/>
    <xf numFmtId="164" fontId="13" fillId="2" borderId="14" xfId="1" applyNumberFormat="1" applyFont="1" applyFill="1" applyBorder="1"/>
    <xf numFmtId="1" fontId="12" fillId="2" borderId="14" xfId="1" applyNumberFormat="1" applyFont="1" applyFill="1" applyBorder="1"/>
    <xf numFmtId="0" fontId="13" fillId="2" borderId="13" xfId="2" applyFont="1" applyFill="1" applyBorder="1" applyAlignment="1">
      <alignment horizontal="left"/>
    </xf>
    <xf numFmtId="0" fontId="13" fillId="2" borderId="14" xfId="2" applyFont="1" applyFill="1" applyBorder="1"/>
    <xf numFmtId="166" fontId="13" fillId="2" borderId="14" xfId="1" applyNumberFormat="1" applyFont="1" applyFill="1" applyBorder="1"/>
    <xf numFmtId="1" fontId="3" fillId="2" borderId="14" xfId="1" applyNumberFormat="1" applyFont="1" applyFill="1" applyBorder="1"/>
    <xf numFmtId="1" fontId="13" fillId="2" borderId="15" xfId="1" applyNumberFormat="1" applyFont="1" applyFill="1" applyBorder="1"/>
    <xf numFmtId="14" fontId="3" fillId="2" borderId="13" xfId="2" applyNumberFormat="1" applyFont="1" applyFill="1" applyBorder="1" applyAlignment="1">
      <alignment horizontal="left"/>
    </xf>
    <xf numFmtId="0" fontId="3" fillId="2" borderId="14" xfId="2" applyFont="1" applyFill="1" applyBorder="1"/>
    <xf numFmtId="164" fontId="3" fillId="2" borderId="14" xfId="1" applyNumberFormat="1" applyFont="1" applyFill="1" applyBorder="1"/>
    <xf numFmtId="166" fontId="3" fillId="2" borderId="14" xfId="1" applyNumberFormat="1" applyFont="1" applyFill="1" applyBorder="1"/>
    <xf numFmtId="164" fontId="3" fillId="2" borderId="14" xfId="2" applyNumberFormat="1" applyFont="1" applyFill="1" applyBorder="1"/>
    <xf numFmtId="1" fontId="3" fillId="2" borderId="15" xfId="1" applyNumberFormat="1" applyFont="1" applyFill="1" applyBorder="1"/>
    <xf numFmtId="0" fontId="3" fillId="2" borderId="14" xfId="2" applyFont="1" applyFill="1" applyBorder="1" applyAlignment="1">
      <alignment horizontal="left"/>
    </xf>
    <xf numFmtId="164" fontId="12" fillId="2" borderId="14" xfId="2" applyNumberFormat="1" applyFont="1" applyFill="1" applyBorder="1"/>
    <xf numFmtId="49" fontId="13" fillId="2" borderId="13" xfId="2" applyNumberFormat="1" applyFont="1" applyFill="1" applyBorder="1" applyAlignment="1">
      <alignment horizontal="left"/>
    </xf>
    <xf numFmtId="164" fontId="13" fillId="2" borderId="14" xfId="2" applyNumberFormat="1" applyFont="1" applyFill="1" applyBorder="1"/>
    <xf numFmtId="1" fontId="13" fillId="2" borderId="14" xfId="1" applyNumberFormat="1" applyFont="1" applyFill="1" applyBorder="1"/>
    <xf numFmtId="0" fontId="14" fillId="2" borderId="13" xfId="2" applyFont="1" applyFill="1" applyBorder="1" applyAlignment="1">
      <alignment horizontal="left"/>
    </xf>
    <xf numFmtId="0" fontId="14" fillId="2" borderId="14" xfId="2" applyFont="1" applyFill="1" applyBorder="1"/>
    <xf numFmtId="164" fontId="14" fillId="2" borderId="14" xfId="1" applyNumberFormat="1" applyFont="1" applyFill="1" applyBorder="1"/>
    <xf numFmtId="164" fontId="15" fillId="2" borderId="14" xfId="2" applyNumberFormat="1" applyFont="1" applyFill="1" applyBorder="1"/>
    <xf numFmtId="1" fontId="14" fillId="2" borderId="14" xfId="1" applyNumberFormat="1" applyFont="1" applyFill="1" applyBorder="1"/>
    <xf numFmtId="1" fontId="14" fillId="2" borderId="15" xfId="1" applyNumberFormat="1" applyFont="1" applyFill="1" applyBorder="1"/>
    <xf numFmtId="0" fontId="13" fillId="2" borderId="16" xfId="2" applyFont="1" applyFill="1" applyBorder="1" applyAlignment="1">
      <alignment horizontal="left"/>
    </xf>
    <xf numFmtId="0" fontId="13" fillId="2" borderId="9" xfId="2" applyFont="1" applyFill="1" applyBorder="1"/>
    <xf numFmtId="164" fontId="13" fillId="2" borderId="9" xfId="1" applyNumberFormat="1" applyFont="1" applyFill="1" applyBorder="1"/>
    <xf numFmtId="166" fontId="13" fillId="2" borderId="9" xfId="1" applyNumberFormat="1" applyFont="1" applyFill="1" applyBorder="1"/>
    <xf numFmtId="1" fontId="3" fillId="2" borderId="9" xfId="1" applyNumberFormat="1" applyFont="1" applyFill="1" applyBorder="1"/>
    <xf numFmtId="1" fontId="13" fillId="2" borderId="11" xfId="1" applyNumberFormat="1" applyFont="1" applyFill="1" applyBorder="1"/>
    <xf numFmtId="167" fontId="12" fillId="3" borderId="14" xfId="1" applyNumberFormat="1" applyFont="1" applyFill="1" applyBorder="1"/>
    <xf numFmtId="167" fontId="12" fillId="2" borderId="14" xfId="1" applyNumberFormat="1" applyFont="1" applyFill="1" applyBorder="1"/>
    <xf numFmtId="164" fontId="13" fillId="3" borderId="14" xfId="1" applyNumberFormat="1" applyFont="1" applyFill="1" applyBorder="1"/>
    <xf numFmtId="167" fontId="14" fillId="3" borderId="14" xfId="1" applyNumberFormat="1" applyFont="1" applyFill="1" applyBorder="1"/>
    <xf numFmtId="167" fontId="15" fillId="2" borderId="14" xfId="2" applyNumberFormat="1" applyFont="1" applyFill="1" applyBorder="1"/>
    <xf numFmtId="0" fontId="3" fillId="0" borderId="0" xfId="2" applyFont="1" applyFill="1" applyAlignment="1">
      <alignment horizontal="left"/>
    </xf>
    <xf numFmtId="164" fontId="3" fillId="0" borderId="0" xfId="2" applyNumberFormat="1" applyFont="1" applyFill="1"/>
    <xf numFmtId="165" fontId="3" fillId="0" borderId="0" xfId="2" applyNumberFormat="1" applyFont="1" applyFill="1"/>
    <xf numFmtId="0" fontId="19" fillId="0" borderId="0" xfId="2" applyFont="1" applyFill="1"/>
    <xf numFmtId="3" fontId="3" fillId="0" borderId="0" xfId="2" applyNumberFormat="1" applyFont="1" applyFill="1" applyAlignment="1">
      <alignment horizontal="center"/>
    </xf>
  </cellXfs>
  <cellStyles count="2033">
    <cellStyle name=" 1" xfId="5"/>
    <cellStyle name=" 1 2" xfId="6"/>
    <cellStyle name=" 1_Stage1" xfId="7"/>
    <cellStyle name="_x000a_bidires=100_x000d_" xfId="8"/>
    <cellStyle name="%" xfId="9"/>
    <cellStyle name="%_Inputs" xfId="10"/>
    <cellStyle name="%_Inputs (const)" xfId="11"/>
    <cellStyle name="%_Inputs Co" xfId="12"/>
    <cellStyle name="?…?ж?Ш?и [0.00]" xfId="13"/>
    <cellStyle name="?W??_‘O’с?р??" xfId="14"/>
    <cellStyle name="_CashFlow_2007_проект_02_02_final" xfId="15"/>
    <cellStyle name="_Model_RAB Мой" xfId="16"/>
    <cellStyle name="_Model_RAB Мой 2" xfId="17"/>
    <cellStyle name="_Model_RAB Мой 2_OREP.KU.2011.MONTHLY.02(v0.1)" xfId="18"/>
    <cellStyle name="_Model_RAB Мой 2_OREP.KU.2011.MONTHLY.02(v0.4)" xfId="19"/>
    <cellStyle name="_Model_RAB Мой 2_OREP.KU.2011.MONTHLY.11(v1.4)" xfId="20"/>
    <cellStyle name="_Model_RAB Мой 2_UPDATE.OREP.KU.2011.MONTHLY.02.TO.1.2" xfId="21"/>
    <cellStyle name="_Model_RAB Мой_46EE.2011(v1.0)" xfId="22"/>
    <cellStyle name="_Model_RAB Мой_46EE.2011(v1.0)_46TE.2011(v1.0)" xfId="23"/>
    <cellStyle name="_Model_RAB Мой_46EE.2011(v1.0)_INDEX.STATION.2012(v1.0)_" xfId="24"/>
    <cellStyle name="_Model_RAB Мой_46EE.2011(v1.0)_INDEX.STATION.2012(v2.0)" xfId="25"/>
    <cellStyle name="_Model_RAB Мой_46EE.2011(v1.0)_INDEX.STATION.2012(v2.1)" xfId="26"/>
    <cellStyle name="_Model_RAB Мой_46EE.2011(v1.0)_TEPLO.PREDEL.2012.M(v1.1)_test" xfId="27"/>
    <cellStyle name="_Model_RAB Мой_46EE.2011(v1.2)" xfId="28"/>
    <cellStyle name="_Model_RAB Мой_46EP.2012(v0.1)" xfId="29"/>
    <cellStyle name="_Model_RAB Мой_46TE.2011(v1.0)" xfId="30"/>
    <cellStyle name="_Model_RAB Мой_ARMRAZR" xfId="31"/>
    <cellStyle name="_Model_RAB Мой_BALANCE.WARM.2010.FACT(v1.0)" xfId="32"/>
    <cellStyle name="_Model_RAB Мой_BALANCE.WARM.2010.PLAN" xfId="33"/>
    <cellStyle name="_Model_RAB Мой_BALANCE.WARM.2011YEAR(v0.7)" xfId="34"/>
    <cellStyle name="_Model_RAB Мой_BALANCE.WARM.2011YEAR.NEW.UPDATE.SCHEME" xfId="35"/>
    <cellStyle name="_Model_RAB Мой_EE.2REK.P2011.4.78(v0.3)" xfId="36"/>
    <cellStyle name="_Model_RAB Мой_FORM910.2012(v1.1)" xfId="37"/>
    <cellStyle name="_Model_RAB Мой_INVEST.EE.PLAN.4.78(v0.1)" xfId="38"/>
    <cellStyle name="_Model_RAB Мой_INVEST.EE.PLAN.4.78(v0.3)" xfId="39"/>
    <cellStyle name="_Model_RAB Мой_INVEST.EE.PLAN.4.78(v1.0)" xfId="40"/>
    <cellStyle name="_Model_RAB Мой_INVEST.PLAN.4.78(v0.1)" xfId="41"/>
    <cellStyle name="_Model_RAB Мой_INVEST.WARM.PLAN.4.78(v0.1)" xfId="42"/>
    <cellStyle name="_Model_RAB Мой_INVEST_WARM_PLAN" xfId="43"/>
    <cellStyle name="_Model_RAB Мой_NADB.JNVLS.APTEKA.2011(v1.3.3)" xfId="44"/>
    <cellStyle name="_Model_RAB Мой_NADB.JNVLS.APTEKA.2011(v1.3.3)_46TE.2011(v1.0)" xfId="45"/>
    <cellStyle name="_Model_RAB Мой_NADB.JNVLS.APTEKA.2011(v1.3.3)_INDEX.STATION.2012(v1.0)_" xfId="46"/>
    <cellStyle name="_Model_RAB Мой_NADB.JNVLS.APTEKA.2011(v1.3.3)_INDEX.STATION.2012(v2.0)" xfId="47"/>
    <cellStyle name="_Model_RAB Мой_NADB.JNVLS.APTEKA.2011(v1.3.3)_INDEX.STATION.2012(v2.1)" xfId="48"/>
    <cellStyle name="_Model_RAB Мой_NADB.JNVLS.APTEKA.2011(v1.3.3)_TEPLO.PREDEL.2012.M(v1.1)_test" xfId="49"/>
    <cellStyle name="_Model_RAB Мой_NADB.JNVLS.APTEKA.2011(v1.3.4)" xfId="50"/>
    <cellStyle name="_Model_RAB Мой_NADB.JNVLS.APTEKA.2011(v1.3.4)_46TE.2011(v1.0)" xfId="51"/>
    <cellStyle name="_Model_RAB Мой_NADB.JNVLS.APTEKA.2011(v1.3.4)_INDEX.STATION.2012(v1.0)_" xfId="52"/>
    <cellStyle name="_Model_RAB Мой_NADB.JNVLS.APTEKA.2011(v1.3.4)_INDEX.STATION.2012(v2.0)" xfId="53"/>
    <cellStyle name="_Model_RAB Мой_NADB.JNVLS.APTEKA.2011(v1.3.4)_INDEX.STATION.2012(v2.1)" xfId="54"/>
    <cellStyle name="_Model_RAB Мой_NADB.JNVLS.APTEKA.2011(v1.3.4)_TEPLO.PREDEL.2012.M(v1.1)_test" xfId="55"/>
    <cellStyle name="_Model_RAB Мой_PASSPORT.TEPLO.PROIZV(v2.1)" xfId="56"/>
    <cellStyle name="_Model_RAB Мой_PR.PROG.WARM.NOTCOMBI.2012.2.16_v1.4(04.04.11) " xfId="57"/>
    <cellStyle name="_Model_RAB Мой_PREDEL.JKH.UTV.2011(v1.0.1)" xfId="58"/>
    <cellStyle name="_Model_RAB Мой_PREDEL.JKH.UTV.2011(v1.0.1)_46TE.2011(v1.0)" xfId="59"/>
    <cellStyle name="_Model_RAB Мой_PREDEL.JKH.UTV.2011(v1.0.1)_INDEX.STATION.2012(v1.0)_" xfId="60"/>
    <cellStyle name="_Model_RAB Мой_PREDEL.JKH.UTV.2011(v1.0.1)_INDEX.STATION.2012(v2.0)" xfId="61"/>
    <cellStyle name="_Model_RAB Мой_PREDEL.JKH.UTV.2011(v1.0.1)_INDEX.STATION.2012(v2.1)" xfId="62"/>
    <cellStyle name="_Model_RAB Мой_PREDEL.JKH.UTV.2011(v1.0.1)_TEPLO.PREDEL.2012.M(v1.1)_test" xfId="63"/>
    <cellStyle name="_Model_RAB Мой_PREDEL.JKH.UTV.2011(v1.1)" xfId="64"/>
    <cellStyle name="_Model_RAB Мой_REP.BLR.2012(v1.0)" xfId="65"/>
    <cellStyle name="_Model_RAB Мой_TEPLO.PREDEL.2012.M(v1.1)" xfId="66"/>
    <cellStyle name="_Model_RAB Мой_TEST.TEMPLATE" xfId="67"/>
    <cellStyle name="_Model_RAB Мой_UPDATE.46EE.2011.TO.1.1" xfId="68"/>
    <cellStyle name="_Model_RAB Мой_UPDATE.46TE.2011.TO.1.1" xfId="69"/>
    <cellStyle name="_Model_RAB Мой_UPDATE.46TE.2011.TO.1.2" xfId="70"/>
    <cellStyle name="_Model_RAB Мой_UPDATE.BALANCE.WARM.2011YEAR.TO.1.1" xfId="71"/>
    <cellStyle name="_Model_RAB Мой_UPDATE.BALANCE.WARM.2011YEAR.TO.1.1_46TE.2011(v1.0)" xfId="72"/>
    <cellStyle name="_Model_RAB Мой_UPDATE.BALANCE.WARM.2011YEAR.TO.1.1_INDEX.STATION.2012(v1.0)_" xfId="73"/>
    <cellStyle name="_Model_RAB Мой_UPDATE.BALANCE.WARM.2011YEAR.TO.1.1_INDEX.STATION.2012(v2.0)" xfId="74"/>
    <cellStyle name="_Model_RAB Мой_UPDATE.BALANCE.WARM.2011YEAR.TO.1.1_INDEX.STATION.2012(v2.1)" xfId="75"/>
    <cellStyle name="_Model_RAB Мой_UPDATE.BALANCE.WARM.2011YEAR.TO.1.1_OREP.KU.2011.MONTHLY.02(v1.1)" xfId="76"/>
    <cellStyle name="_Model_RAB Мой_UPDATE.BALANCE.WARM.2011YEAR.TO.1.1_TEPLO.PREDEL.2012.M(v1.1)_test" xfId="77"/>
    <cellStyle name="_Model_RAB Мой_UPDATE.NADB.JNVLS.APTEKA.2011.TO.1.3.4" xfId="78"/>
    <cellStyle name="_Model_RAB Мой_Книга2_PR.PROG.WARM.NOTCOMBI.2012.2.16_v1.4(04.04.11) " xfId="79"/>
    <cellStyle name="_Model_RAB_MRSK_svod" xfId="80"/>
    <cellStyle name="_Model_RAB_MRSK_svod 2" xfId="81"/>
    <cellStyle name="_Model_RAB_MRSK_svod 2_OREP.KU.2011.MONTHLY.02(v0.1)" xfId="82"/>
    <cellStyle name="_Model_RAB_MRSK_svod 2_OREP.KU.2011.MONTHLY.02(v0.4)" xfId="83"/>
    <cellStyle name="_Model_RAB_MRSK_svod 2_OREP.KU.2011.MONTHLY.11(v1.4)" xfId="84"/>
    <cellStyle name="_Model_RAB_MRSK_svod 2_UPDATE.OREP.KU.2011.MONTHLY.02.TO.1.2" xfId="85"/>
    <cellStyle name="_Model_RAB_MRSK_svod_46EE.2011(v1.0)" xfId="86"/>
    <cellStyle name="_Model_RAB_MRSK_svod_46EE.2011(v1.0)_46TE.2011(v1.0)" xfId="87"/>
    <cellStyle name="_Model_RAB_MRSK_svod_46EE.2011(v1.0)_INDEX.STATION.2012(v1.0)_" xfId="88"/>
    <cellStyle name="_Model_RAB_MRSK_svod_46EE.2011(v1.0)_INDEX.STATION.2012(v2.0)" xfId="89"/>
    <cellStyle name="_Model_RAB_MRSK_svod_46EE.2011(v1.0)_INDEX.STATION.2012(v2.1)" xfId="90"/>
    <cellStyle name="_Model_RAB_MRSK_svod_46EE.2011(v1.0)_TEPLO.PREDEL.2012.M(v1.1)_test" xfId="91"/>
    <cellStyle name="_Model_RAB_MRSK_svod_46EE.2011(v1.2)" xfId="92"/>
    <cellStyle name="_Model_RAB_MRSK_svod_46EP.2012(v0.1)" xfId="93"/>
    <cellStyle name="_Model_RAB_MRSK_svod_46TE.2011(v1.0)" xfId="94"/>
    <cellStyle name="_Model_RAB_MRSK_svod_ARMRAZR" xfId="95"/>
    <cellStyle name="_Model_RAB_MRSK_svod_BALANCE.WARM.2010.FACT(v1.0)" xfId="96"/>
    <cellStyle name="_Model_RAB_MRSK_svod_BALANCE.WARM.2010.PLAN" xfId="97"/>
    <cellStyle name="_Model_RAB_MRSK_svod_BALANCE.WARM.2011YEAR(v0.7)" xfId="98"/>
    <cellStyle name="_Model_RAB_MRSK_svod_BALANCE.WARM.2011YEAR.NEW.UPDATE.SCHEME" xfId="99"/>
    <cellStyle name="_Model_RAB_MRSK_svod_EE.2REK.P2011.4.78(v0.3)" xfId="100"/>
    <cellStyle name="_Model_RAB_MRSK_svod_FORM910.2012(v1.1)" xfId="101"/>
    <cellStyle name="_Model_RAB_MRSK_svod_INVEST.EE.PLAN.4.78(v0.1)" xfId="102"/>
    <cellStyle name="_Model_RAB_MRSK_svod_INVEST.EE.PLAN.4.78(v0.3)" xfId="103"/>
    <cellStyle name="_Model_RAB_MRSK_svod_INVEST.EE.PLAN.4.78(v1.0)" xfId="104"/>
    <cellStyle name="_Model_RAB_MRSK_svod_INVEST.PLAN.4.78(v0.1)" xfId="105"/>
    <cellStyle name="_Model_RAB_MRSK_svod_INVEST.WARM.PLAN.4.78(v0.1)" xfId="106"/>
    <cellStyle name="_Model_RAB_MRSK_svod_INVEST_WARM_PLAN" xfId="107"/>
    <cellStyle name="_Model_RAB_MRSK_svod_NADB.JNVLS.APTEKA.2011(v1.3.3)" xfId="108"/>
    <cellStyle name="_Model_RAB_MRSK_svod_NADB.JNVLS.APTEKA.2011(v1.3.3)_46TE.2011(v1.0)" xfId="109"/>
    <cellStyle name="_Model_RAB_MRSK_svod_NADB.JNVLS.APTEKA.2011(v1.3.3)_INDEX.STATION.2012(v1.0)_" xfId="110"/>
    <cellStyle name="_Model_RAB_MRSK_svod_NADB.JNVLS.APTEKA.2011(v1.3.3)_INDEX.STATION.2012(v2.0)" xfId="111"/>
    <cellStyle name="_Model_RAB_MRSK_svod_NADB.JNVLS.APTEKA.2011(v1.3.3)_INDEX.STATION.2012(v2.1)" xfId="112"/>
    <cellStyle name="_Model_RAB_MRSK_svod_NADB.JNVLS.APTEKA.2011(v1.3.3)_TEPLO.PREDEL.2012.M(v1.1)_test" xfId="113"/>
    <cellStyle name="_Model_RAB_MRSK_svod_NADB.JNVLS.APTEKA.2011(v1.3.4)" xfId="114"/>
    <cellStyle name="_Model_RAB_MRSK_svod_NADB.JNVLS.APTEKA.2011(v1.3.4)_46TE.2011(v1.0)" xfId="115"/>
    <cellStyle name="_Model_RAB_MRSK_svod_NADB.JNVLS.APTEKA.2011(v1.3.4)_INDEX.STATION.2012(v1.0)_" xfId="116"/>
    <cellStyle name="_Model_RAB_MRSK_svod_NADB.JNVLS.APTEKA.2011(v1.3.4)_INDEX.STATION.2012(v2.0)" xfId="117"/>
    <cellStyle name="_Model_RAB_MRSK_svod_NADB.JNVLS.APTEKA.2011(v1.3.4)_INDEX.STATION.2012(v2.1)" xfId="118"/>
    <cellStyle name="_Model_RAB_MRSK_svod_NADB.JNVLS.APTEKA.2011(v1.3.4)_TEPLO.PREDEL.2012.M(v1.1)_test" xfId="119"/>
    <cellStyle name="_Model_RAB_MRSK_svod_PASSPORT.TEPLO.PROIZV(v2.1)" xfId="120"/>
    <cellStyle name="_Model_RAB_MRSK_svod_PR.PROG.WARM.NOTCOMBI.2012.2.16_v1.4(04.04.11) " xfId="121"/>
    <cellStyle name="_Model_RAB_MRSK_svod_PREDEL.JKH.UTV.2011(v1.0.1)" xfId="122"/>
    <cellStyle name="_Model_RAB_MRSK_svod_PREDEL.JKH.UTV.2011(v1.0.1)_46TE.2011(v1.0)" xfId="123"/>
    <cellStyle name="_Model_RAB_MRSK_svod_PREDEL.JKH.UTV.2011(v1.0.1)_INDEX.STATION.2012(v1.0)_" xfId="124"/>
    <cellStyle name="_Model_RAB_MRSK_svod_PREDEL.JKH.UTV.2011(v1.0.1)_INDEX.STATION.2012(v2.0)" xfId="125"/>
    <cellStyle name="_Model_RAB_MRSK_svod_PREDEL.JKH.UTV.2011(v1.0.1)_INDEX.STATION.2012(v2.1)" xfId="126"/>
    <cellStyle name="_Model_RAB_MRSK_svod_PREDEL.JKH.UTV.2011(v1.0.1)_TEPLO.PREDEL.2012.M(v1.1)_test" xfId="127"/>
    <cellStyle name="_Model_RAB_MRSK_svod_PREDEL.JKH.UTV.2011(v1.1)" xfId="128"/>
    <cellStyle name="_Model_RAB_MRSK_svod_REP.BLR.2012(v1.0)" xfId="129"/>
    <cellStyle name="_Model_RAB_MRSK_svod_TEPLO.PREDEL.2012.M(v1.1)" xfId="130"/>
    <cellStyle name="_Model_RAB_MRSK_svod_TEST.TEMPLATE" xfId="131"/>
    <cellStyle name="_Model_RAB_MRSK_svod_UPDATE.46EE.2011.TO.1.1" xfId="132"/>
    <cellStyle name="_Model_RAB_MRSK_svod_UPDATE.46TE.2011.TO.1.1" xfId="133"/>
    <cellStyle name="_Model_RAB_MRSK_svod_UPDATE.46TE.2011.TO.1.2" xfId="134"/>
    <cellStyle name="_Model_RAB_MRSK_svod_UPDATE.BALANCE.WARM.2011YEAR.TO.1.1" xfId="135"/>
    <cellStyle name="_Model_RAB_MRSK_svod_UPDATE.BALANCE.WARM.2011YEAR.TO.1.1_46TE.2011(v1.0)" xfId="136"/>
    <cellStyle name="_Model_RAB_MRSK_svod_UPDATE.BALANCE.WARM.2011YEAR.TO.1.1_INDEX.STATION.2012(v1.0)_" xfId="137"/>
    <cellStyle name="_Model_RAB_MRSK_svod_UPDATE.BALANCE.WARM.2011YEAR.TO.1.1_INDEX.STATION.2012(v2.0)" xfId="138"/>
    <cellStyle name="_Model_RAB_MRSK_svod_UPDATE.BALANCE.WARM.2011YEAR.TO.1.1_INDEX.STATION.2012(v2.1)" xfId="139"/>
    <cellStyle name="_Model_RAB_MRSK_svod_UPDATE.BALANCE.WARM.2011YEAR.TO.1.1_OREP.KU.2011.MONTHLY.02(v1.1)" xfId="140"/>
    <cellStyle name="_Model_RAB_MRSK_svod_UPDATE.BALANCE.WARM.2011YEAR.TO.1.1_TEPLO.PREDEL.2012.M(v1.1)_test" xfId="141"/>
    <cellStyle name="_Model_RAB_MRSK_svod_UPDATE.NADB.JNVLS.APTEKA.2011.TO.1.3.4" xfId="142"/>
    <cellStyle name="_Model_RAB_MRSK_svod_Книга2_PR.PROG.WARM.NOTCOMBI.2012.2.16_v1.4(04.04.11) " xfId="143"/>
    <cellStyle name="_Plug" xfId="144"/>
    <cellStyle name="_Бюджет2006_ПОКАЗАТЕЛИ СВОДНЫЕ" xfId="145"/>
    <cellStyle name="_ВО ОП ТЭС-ОТ- 2007" xfId="146"/>
    <cellStyle name="_ВО ОП ТЭС-ОТ- 2007_Новая инструкция1_фст" xfId="147"/>
    <cellStyle name="_ВФ ОАО ТЭС-ОТ- 2009" xfId="148"/>
    <cellStyle name="_ВФ ОАО ТЭС-ОТ- 2009_Новая инструкция1_фст" xfId="149"/>
    <cellStyle name="_выручка по присоединениям2" xfId="150"/>
    <cellStyle name="_выручка по присоединениям2_Новая инструкция1_фст" xfId="151"/>
    <cellStyle name="_Договор аренды ЯЭ с разбивкой" xfId="152"/>
    <cellStyle name="_Договор аренды ЯЭ с разбивкой_Новая инструкция1_фст" xfId="153"/>
    <cellStyle name="_Защита ФЗП" xfId="154"/>
    <cellStyle name="_Исходные данные для модели" xfId="155"/>
    <cellStyle name="_Исходные данные для модели_Новая инструкция1_фст" xfId="156"/>
    <cellStyle name="_Консолидация-2008-проект-new" xfId="157"/>
    <cellStyle name="_МОДЕЛЬ_1 (2)" xfId="158"/>
    <cellStyle name="_МОДЕЛЬ_1 (2) 2" xfId="159"/>
    <cellStyle name="_МОДЕЛЬ_1 (2) 2_OREP.KU.2011.MONTHLY.02(v0.1)" xfId="160"/>
    <cellStyle name="_МОДЕЛЬ_1 (2) 2_OREP.KU.2011.MONTHLY.02(v0.4)" xfId="161"/>
    <cellStyle name="_МОДЕЛЬ_1 (2) 2_OREP.KU.2011.MONTHLY.11(v1.4)" xfId="162"/>
    <cellStyle name="_МОДЕЛЬ_1 (2) 2_UPDATE.OREP.KU.2011.MONTHLY.02.TO.1.2" xfId="163"/>
    <cellStyle name="_МОДЕЛЬ_1 (2)_46EE.2011(v1.0)" xfId="164"/>
    <cellStyle name="_МОДЕЛЬ_1 (2)_46EE.2011(v1.0)_46TE.2011(v1.0)" xfId="165"/>
    <cellStyle name="_МОДЕЛЬ_1 (2)_46EE.2011(v1.0)_INDEX.STATION.2012(v1.0)_" xfId="166"/>
    <cellStyle name="_МОДЕЛЬ_1 (2)_46EE.2011(v1.0)_INDEX.STATION.2012(v2.0)" xfId="167"/>
    <cellStyle name="_МОДЕЛЬ_1 (2)_46EE.2011(v1.0)_INDEX.STATION.2012(v2.1)" xfId="168"/>
    <cellStyle name="_МОДЕЛЬ_1 (2)_46EE.2011(v1.0)_TEPLO.PREDEL.2012.M(v1.1)_test" xfId="169"/>
    <cellStyle name="_МОДЕЛЬ_1 (2)_46EE.2011(v1.2)" xfId="170"/>
    <cellStyle name="_МОДЕЛЬ_1 (2)_46EP.2012(v0.1)" xfId="171"/>
    <cellStyle name="_МОДЕЛЬ_1 (2)_46TE.2011(v1.0)" xfId="172"/>
    <cellStyle name="_МОДЕЛЬ_1 (2)_ARMRAZR" xfId="173"/>
    <cellStyle name="_МОДЕЛЬ_1 (2)_BALANCE.WARM.2010.FACT(v1.0)" xfId="174"/>
    <cellStyle name="_МОДЕЛЬ_1 (2)_BALANCE.WARM.2010.PLAN" xfId="175"/>
    <cellStyle name="_МОДЕЛЬ_1 (2)_BALANCE.WARM.2011YEAR(v0.7)" xfId="176"/>
    <cellStyle name="_МОДЕЛЬ_1 (2)_BALANCE.WARM.2011YEAR.NEW.UPDATE.SCHEME" xfId="177"/>
    <cellStyle name="_МОДЕЛЬ_1 (2)_EE.2REK.P2011.4.78(v0.3)" xfId="178"/>
    <cellStyle name="_МОДЕЛЬ_1 (2)_FORM910.2012(v1.1)" xfId="179"/>
    <cellStyle name="_МОДЕЛЬ_1 (2)_INVEST.EE.PLAN.4.78(v0.1)" xfId="180"/>
    <cellStyle name="_МОДЕЛЬ_1 (2)_INVEST.EE.PLAN.4.78(v0.3)" xfId="181"/>
    <cellStyle name="_МОДЕЛЬ_1 (2)_INVEST.EE.PLAN.4.78(v1.0)" xfId="182"/>
    <cellStyle name="_МОДЕЛЬ_1 (2)_INVEST.PLAN.4.78(v0.1)" xfId="183"/>
    <cellStyle name="_МОДЕЛЬ_1 (2)_INVEST.WARM.PLAN.4.78(v0.1)" xfId="184"/>
    <cellStyle name="_МОДЕЛЬ_1 (2)_INVEST_WARM_PLAN" xfId="185"/>
    <cellStyle name="_МОДЕЛЬ_1 (2)_NADB.JNVLS.APTEKA.2011(v1.3.3)" xfId="186"/>
    <cellStyle name="_МОДЕЛЬ_1 (2)_NADB.JNVLS.APTEKA.2011(v1.3.3)_46TE.2011(v1.0)" xfId="187"/>
    <cellStyle name="_МОДЕЛЬ_1 (2)_NADB.JNVLS.APTEKA.2011(v1.3.3)_INDEX.STATION.2012(v1.0)_" xfId="188"/>
    <cellStyle name="_МОДЕЛЬ_1 (2)_NADB.JNVLS.APTEKA.2011(v1.3.3)_INDEX.STATION.2012(v2.0)" xfId="189"/>
    <cellStyle name="_МОДЕЛЬ_1 (2)_NADB.JNVLS.APTEKA.2011(v1.3.3)_INDEX.STATION.2012(v2.1)" xfId="190"/>
    <cellStyle name="_МОДЕЛЬ_1 (2)_NADB.JNVLS.APTEKA.2011(v1.3.3)_TEPLO.PREDEL.2012.M(v1.1)_test" xfId="191"/>
    <cellStyle name="_МОДЕЛЬ_1 (2)_NADB.JNVLS.APTEKA.2011(v1.3.4)" xfId="192"/>
    <cellStyle name="_МОДЕЛЬ_1 (2)_NADB.JNVLS.APTEKA.2011(v1.3.4)_46TE.2011(v1.0)" xfId="193"/>
    <cellStyle name="_МОДЕЛЬ_1 (2)_NADB.JNVLS.APTEKA.2011(v1.3.4)_INDEX.STATION.2012(v1.0)_" xfId="194"/>
    <cellStyle name="_МОДЕЛЬ_1 (2)_NADB.JNVLS.APTEKA.2011(v1.3.4)_INDEX.STATION.2012(v2.0)" xfId="195"/>
    <cellStyle name="_МОДЕЛЬ_1 (2)_NADB.JNVLS.APTEKA.2011(v1.3.4)_INDEX.STATION.2012(v2.1)" xfId="196"/>
    <cellStyle name="_МОДЕЛЬ_1 (2)_NADB.JNVLS.APTEKA.2011(v1.3.4)_TEPLO.PREDEL.2012.M(v1.1)_test" xfId="197"/>
    <cellStyle name="_МОДЕЛЬ_1 (2)_PASSPORT.TEPLO.PROIZV(v2.1)" xfId="198"/>
    <cellStyle name="_МОДЕЛЬ_1 (2)_PR.PROG.WARM.NOTCOMBI.2012.2.16_v1.4(04.04.11) " xfId="199"/>
    <cellStyle name="_МОДЕЛЬ_1 (2)_PREDEL.JKH.UTV.2011(v1.0.1)" xfId="200"/>
    <cellStyle name="_МОДЕЛЬ_1 (2)_PREDEL.JKH.UTV.2011(v1.0.1)_46TE.2011(v1.0)" xfId="201"/>
    <cellStyle name="_МОДЕЛЬ_1 (2)_PREDEL.JKH.UTV.2011(v1.0.1)_INDEX.STATION.2012(v1.0)_" xfId="202"/>
    <cellStyle name="_МОДЕЛЬ_1 (2)_PREDEL.JKH.UTV.2011(v1.0.1)_INDEX.STATION.2012(v2.0)" xfId="203"/>
    <cellStyle name="_МОДЕЛЬ_1 (2)_PREDEL.JKH.UTV.2011(v1.0.1)_INDEX.STATION.2012(v2.1)" xfId="204"/>
    <cellStyle name="_МОДЕЛЬ_1 (2)_PREDEL.JKH.UTV.2011(v1.0.1)_TEPLO.PREDEL.2012.M(v1.1)_test" xfId="205"/>
    <cellStyle name="_МОДЕЛЬ_1 (2)_PREDEL.JKH.UTV.2011(v1.1)" xfId="206"/>
    <cellStyle name="_МОДЕЛЬ_1 (2)_REP.BLR.2012(v1.0)" xfId="207"/>
    <cellStyle name="_МОДЕЛЬ_1 (2)_TEPLO.PREDEL.2012.M(v1.1)" xfId="208"/>
    <cellStyle name="_МОДЕЛЬ_1 (2)_TEST.TEMPLATE" xfId="209"/>
    <cellStyle name="_МОДЕЛЬ_1 (2)_UPDATE.46EE.2011.TO.1.1" xfId="210"/>
    <cellStyle name="_МОДЕЛЬ_1 (2)_UPDATE.46TE.2011.TO.1.1" xfId="211"/>
    <cellStyle name="_МОДЕЛЬ_1 (2)_UPDATE.46TE.2011.TO.1.2" xfId="212"/>
    <cellStyle name="_МОДЕЛЬ_1 (2)_UPDATE.BALANCE.WARM.2011YEAR.TO.1.1" xfId="213"/>
    <cellStyle name="_МОДЕЛЬ_1 (2)_UPDATE.BALANCE.WARM.2011YEAR.TO.1.1_46TE.2011(v1.0)" xfId="214"/>
    <cellStyle name="_МОДЕЛЬ_1 (2)_UPDATE.BALANCE.WARM.2011YEAR.TO.1.1_INDEX.STATION.2012(v1.0)_" xfId="215"/>
    <cellStyle name="_МОДЕЛЬ_1 (2)_UPDATE.BALANCE.WARM.2011YEAR.TO.1.1_INDEX.STATION.2012(v2.0)" xfId="216"/>
    <cellStyle name="_МОДЕЛЬ_1 (2)_UPDATE.BALANCE.WARM.2011YEAR.TO.1.1_INDEX.STATION.2012(v2.1)" xfId="217"/>
    <cellStyle name="_МОДЕЛЬ_1 (2)_UPDATE.BALANCE.WARM.2011YEAR.TO.1.1_OREP.KU.2011.MONTHLY.02(v1.1)" xfId="218"/>
    <cellStyle name="_МОДЕЛЬ_1 (2)_UPDATE.BALANCE.WARM.2011YEAR.TO.1.1_TEPLO.PREDEL.2012.M(v1.1)_test" xfId="219"/>
    <cellStyle name="_МОДЕЛЬ_1 (2)_UPDATE.NADB.JNVLS.APTEKA.2011.TO.1.3.4" xfId="220"/>
    <cellStyle name="_МОДЕЛЬ_1 (2)_Книга2_PR.PROG.WARM.NOTCOMBI.2012.2.16_v1.4(04.04.11) " xfId="221"/>
    <cellStyle name="_НВВ 2009 постатейно свод по филиалам_09_02_09" xfId="222"/>
    <cellStyle name="_НВВ 2009 постатейно свод по филиалам_09_02_09_Новая инструкция1_фст" xfId="223"/>
    <cellStyle name="_НВВ 2009 постатейно свод по филиалам_для Валентина" xfId="224"/>
    <cellStyle name="_НВВ 2009 постатейно свод по филиалам_для Валентина_Новая инструкция1_фст" xfId="225"/>
    <cellStyle name="_Омск" xfId="226"/>
    <cellStyle name="_Омск_Новая инструкция1_фст" xfId="227"/>
    <cellStyle name="_ОТ ИД 2009" xfId="228"/>
    <cellStyle name="_ОТ ИД 2009_Новая инструкция1_фст" xfId="229"/>
    <cellStyle name="_пр 5 тариф RAB" xfId="230"/>
    <cellStyle name="_пр 5 тариф RAB 2" xfId="231"/>
    <cellStyle name="_пр 5 тариф RAB 2_OREP.KU.2011.MONTHLY.02(v0.1)" xfId="232"/>
    <cellStyle name="_пр 5 тариф RAB 2_OREP.KU.2011.MONTHLY.02(v0.4)" xfId="233"/>
    <cellStyle name="_пр 5 тариф RAB 2_OREP.KU.2011.MONTHLY.11(v1.4)" xfId="234"/>
    <cellStyle name="_пр 5 тариф RAB 2_UPDATE.OREP.KU.2011.MONTHLY.02.TO.1.2" xfId="235"/>
    <cellStyle name="_пр 5 тариф RAB_46EE.2011(v1.0)" xfId="236"/>
    <cellStyle name="_пр 5 тариф RAB_46EE.2011(v1.0)_46TE.2011(v1.0)" xfId="237"/>
    <cellStyle name="_пр 5 тариф RAB_46EE.2011(v1.0)_INDEX.STATION.2012(v1.0)_" xfId="238"/>
    <cellStyle name="_пр 5 тариф RAB_46EE.2011(v1.0)_INDEX.STATION.2012(v2.0)" xfId="239"/>
    <cellStyle name="_пр 5 тариф RAB_46EE.2011(v1.0)_INDEX.STATION.2012(v2.1)" xfId="240"/>
    <cellStyle name="_пр 5 тариф RAB_46EE.2011(v1.0)_TEPLO.PREDEL.2012.M(v1.1)_test" xfId="241"/>
    <cellStyle name="_пр 5 тариф RAB_46EE.2011(v1.2)" xfId="242"/>
    <cellStyle name="_пр 5 тариф RAB_46EP.2012(v0.1)" xfId="243"/>
    <cellStyle name="_пр 5 тариф RAB_46TE.2011(v1.0)" xfId="244"/>
    <cellStyle name="_пр 5 тариф RAB_ARMRAZR" xfId="245"/>
    <cellStyle name="_пр 5 тариф RAB_BALANCE.WARM.2010.FACT(v1.0)" xfId="246"/>
    <cellStyle name="_пр 5 тариф RAB_BALANCE.WARM.2010.PLAN" xfId="247"/>
    <cellStyle name="_пр 5 тариф RAB_BALANCE.WARM.2011YEAR(v0.7)" xfId="248"/>
    <cellStyle name="_пр 5 тариф RAB_BALANCE.WARM.2011YEAR.NEW.UPDATE.SCHEME" xfId="249"/>
    <cellStyle name="_пр 5 тариф RAB_EE.2REK.P2011.4.78(v0.3)" xfId="250"/>
    <cellStyle name="_пр 5 тариф RAB_FORM910.2012(v1.1)" xfId="251"/>
    <cellStyle name="_пр 5 тариф RAB_INVEST.EE.PLAN.4.78(v0.1)" xfId="252"/>
    <cellStyle name="_пр 5 тариф RAB_INVEST.EE.PLAN.4.78(v0.3)" xfId="253"/>
    <cellStyle name="_пр 5 тариф RAB_INVEST.EE.PLAN.4.78(v1.0)" xfId="254"/>
    <cellStyle name="_пр 5 тариф RAB_INVEST.PLAN.4.78(v0.1)" xfId="255"/>
    <cellStyle name="_пр 5 тариф RAB_INVEST.WARM.PLAN.4.78(v0.1)" xfId="256"/>
    <cellStyle name="_пр 5 тариф RAB_INVEST_WARM_PLAN" xfId="257"/>
    <cellStyle name="_пр 5 тариф RAB_NADB.JNVLS.APTEKA.2011(v1.3.3)" xfId="258"/>
    <cellStyle name="_пр 5 тариф RAB_NADB.JNVLS.APTEKA.2011(v1.3.3)_46TE.2011(v1.0)" xfId="259"/>
    <cellStyle name="_пр 5 тариф RAB_NADB.JNVLS.APTEKA.2011(v1.3.3)_INDEX.STATION.2012(v1.0)_" xfId="260"/>
    <cellStyle name="_пр 5 тариф RAB_NADB.JNVLS.APTEKA.2011(v1.3.3)_INDEX.STATION.2012(v2.0)" xfId="261"/>
    <cellStyle name="_пр 5 тариф RAB_NADB.JNVLS.APTEKA.2011(v1.3.3)_INDEX.STATION.2012(v2.1)" xfId="262"/>
    <cellStyle name="_пр 5 тариф RAB_NADB.JNVLS.APTEKA.2011(v1.3.3)_TEPLO.PREDEL.2012.M(v1.1)_test" xfId="263"/>
    <cellStyle name="_пр 5 тариф RAB_NADB.JNVLS.APTEKA.2011(v1.3.4)" xfId="264"/>
    <cellStyle name="_пр 5 тариф RAB_NADB.JNVLS.APTEKA.2011(v1.3.4)_46TE.2011(v1.0)" xfId="265"/>
    <cellStyle name="_пр 5 тариф RAB_NADB.JNVLS.APTEKA.2011(v1.3.4)_INDEX.STATION.2012(v1.0)_" xfId="266"/>
    <cellStyle name="_пр 5 тариф RAB_NADB.JNVLS.APTEKA.2011(v1.3.4)_INDEX.STATION.2012(v2.0)" xfId="267"/>
    <cellStyle name="_пр 5 тариф RAB_NADB.JNVLS.APTEKA.2011(v1.3.4)_INDEX.STATION.2012(v2.1)" xfId="268"/>
    <cellStyle name="_пр 5 тариф RAB_NADB.JNVLS.APTEKA.2011(v1.3.4)_TEPLO.PREDEL.2012.M(v1.1)_test" xfId="269"/>
    <cellStyle name="_пр 5 тариф RAB_PASSPORT.TEPLO.PROIZV(v2.1)" xfId="270"/>
    <cellStyle name="_пр 5 тариф RAB_PR.PROG.WARM.NOTCOMBI.2012.2.16_v1.4(04.04.11) " xfId="271"/>
    <cellStyle name="_пр 5 тариф RAB_PREDEL.JKH.UTV.2011(v1.0.1)" xfId="272"/>
    <cellStyle name="_пр 5 тариф RAB_PREDEL.JKH.UTV.2011(v1.0.1)_46TE.2011(v1.0)" xfId="273"/>
    <cellStyle name="_пр 5 тариф RAB_PREDEL.JKH.UTV.2011(v1.0.1)_INDEX.STATION.2012(v1.0)_" xfId="274"/>
    <cellStyle name="_пр 5 тариф RAB_PREDEL.JKH.UTV.2011(v1.0.1)_INDEX.STATION.2012(v2.0)" xfId="275"/>
    <cellStyle name="_пр 5 тариф RAB_PREDEL.JKH.UTV.2011(v1.0.1)_INDEX.STATION.2012(v2.1)" xfId="276"/>
    <cellStyle name="_пр 5 тариф RAB_PREDEL.JKH.UTV.2011(v1.0.1)_TEPLO.PREDEL.2012.M(v1.1)_test" xfId="277"/>
    <cellStyle name="_пр 5 тариф RAB_PREDEL.JKH.UTV.2011(v1.1)" xfId="278"/>
    <cellStyle name="_пр 5 тариф RAB_REP.BLR.2012(v1.0)" xfId="279"/>
    <cellStyle name="_пр 5 тариф RAB_TEPLO.PREDEL.2012.M(v1.1)" xfId="280"/>
    <cellStyle name="_пр 5 тариф RAB_TEST.TEMPLATE" xfId="281"/>
    <cellStyle name="_пр 5 тариф RAB_UPDATE.46EE.2011.TO.1.1" xfId="282"/>
    <cellStyle name="_пр 5 тариф RAB_UPDATE.46TE.2011.TO.1.1" xfId="283"/>
    <cellStyle name="_пр 5 тариф RAB_UPDATE.46TE.2011.TO.1.2" xfId="284"/>
    <cellStyle name="_пр 5 тариф RAB_UPDATE.BALANCE.WARM.2011YEAR.TO.1.1" xfId="285"/>
    <cellStyle name="_пр 5 тариф RAB_UPDATE.BALANCE.WARM.2011YEAR.TO.1.1_46TE.2011(v1.0)" xfId="286"/>
    <cellStyle name="_пр 5 тариф RAB_UPDATE.BALANCE.WARM.2011YEAR.TO.1.1_INDEX.STATION.2012(v1.0)_" xfId="287"/>
    <cellStyle name="_пр 5 тариф RAB_UPDATE.BALANCE.WARM.2011YEAR.TO.1.1_INDEX.STATION.2012(v2.0)" xfId="288"/>
    <cellStyle name="_пр 5 тариф RAB_UPDATE.BALANCE.WARM.2011YEAR.TO.1.1_INDEX.STATION.2012(v2.1)" xfId="289"/>
    <cellStyle name="_пр 5 тариф RAB_UPDATE.BALANCE.WARM.2011YEAR.TO.1.1_OREP.KU.2011.MONTHLY.02(v1.1)" xfId="290"/>
    <cellStyle name="_пр 5 тариф RAB_UPDATE.BALANCE.WARM.2011YEAR.TO.1.1_TEPLO.PREDEL.2012.M(v1.1)_test" xfId="291"/>
    <cellStyle name="_пр 5 тариф RAB_UPDATE.NADB.JNVLS.APTEKA.2011.TO.1.3.4" xfId="292"/>
    <cellStyle name="_пр 5 тариф RAB_Книга2_PR.PROG.WARM.NOTCOMBI.2012.2.16_v1.4(04.04.11) " xfId="293"/>
    <cellStyle name="_Предожение _ДБП_2009 г ( согласованные БП)  (2)" xfId="294"/>
    <cellStyle name="_Предожение _ДБП_2009 г ( согласованные БП)  (2)_Новая инструкция1_фст" xfId="295"/>
    <cellStyle name="_Приложение 2 0806 факт" xfId="296"/>
    <cellStyle name="_Приложение МТС-3-КС" xfId="297"/>
    <cellStyle name="_Приложение МТС-3-КС_Новая инструкция1_фст" xfId="298"/>
    <cellStyle name="_Приложение-МТС--2-1" xfId="299"/>
    <cellStyle name="_Приложение-МТС--2-1_Новая инструкция1_фст" xfId="300"/>
    <cellStyle name="_Расчет RAB_22072008" xfId="301"/>
    <cellStyle name="_Расчет RAB_22072008 2" xfId="302"/>
    <cellStyle name="_Расчет RAB_22072008 2_OREP.KU.2011.MONTHLY.02(v0.1)" xfId="303"/>
    <cellStyle name="_Расчет RAB_22072008 2_OREP.KU.2011.MONTHLY.02(v0.4)" xfId="304"/>
    <cellStyle name="_Расчет RAB_22072008 2_OREP.KU.2011.MONTHLY.11(v1.4)" xfId="305"/>
    <cellStyle name="_Расчет RAB_22072008 2_UPDATE.OREP.KU.2011.MONTHLY.02.TO.1.2" xfId="306"/>
    <cellStyle name="_Расчет RAB_22072008_46EE.2011(v1.0)" xfId="307"/>
    <cellStyle name="_Расчет RAB_22072008_46EE.2011(v1.0)_46TE.2011(v1.0)" xfId="308"/>
    <cellStyle name="_Расчет RAB_22072008_46EE.2011(v1.0)_INDEX.STATION.2012(v1.0)_" xfId="309"/>
    <cellStyle name="_Расчет RAB_22072008_46EE.2011(v1.0)_INDEX.STATION.2012(v2.0)" xfId="310"/>
    <cellStyle name="_Расчет RAB_22072008_46EE.2011(v1.0)_INDEX.STATION.2012(v2.1)" xfId="311"/>
    <cellStyle name="_Расчет RAB_22072008_46EE.2011(v1.0)_TEPLO.PREDEL.2012.M(v1.1)_test" xfId="312"/>
    <cellStyle name="_Расчет RAB_22072008_46EE.2011(v1.2)" xfId="313"/>
    <cellStyle name="_Расчет RAB_22072008_46EP.2012(v0.1)" xfId="314"/>
    <cellStyle name="_Расчет RAB_22072008_46TE.2011(v1.0)" xfId="315"/>
    <cellStyle name="_Расчет RAB_22072008_ARMRAZR" xfId="316"/>
    <cellStyle name="_Расчет RAB_22072008_BALANCE.WARM.2010.FACT(v1.0)" xfId="317"/>
    <cellStyle name="_Расчет RAB_22072008_BALANCE.WARM.2010.PLAN" xfId="318"/>
    <cellStyle name="_Расчет RAB_22072008_BALANCE.WARM.2011YEAR(v0.7)" xfId="319"/>
    <cellStyle name="_Расчет RAB_22072008_BALANCE.WARM.2011YEAR.NEW.UPDATE.SCHEME" xfId="320"/>
    <cellStyle name="_Расчет RAB_22072008_EE.2REK.P2011.4.78(v0.3)" xfId="321"/>
    <cellStyle name="_Расчет RAB_22072008_FORM910.2012(v1.1)" xfId="322"/>
    <cellStyle name="_Расчет RAB_22072008_INVEST.EE.PLAN.4.78(v0.1)" xfId="323"/>
    <cellStyle name="_Расчет RAB_22072008_INVEST.EE.PLAN.4.78(v0.3)" xfId="324"/>
    <cellStyle name="_Расчет RAB_22072008_INVEST.EE.PLAN.4.78(v1.0)" xfId="325"/>
    <cellStyle name="_Расчет RAB_22072008_INVEST.PLAN.4.78(v0.1)" xfId="326"/>
    <cellStyle name="_Расчет RAB_22072008_INVEST.WARM.PLAN.4.78(v0.1)" xfId="327"/>
    <cellStyle name="_Расчет RAB_22072008_INVEST_WARM_PLAN" xfId="328"/>
    <cellStyle name="_Расчет RAB_22072008_NADB.JNVLS.APTEKA.2011(v1.3.3)" xfId="329"/>
    <cellStyle name="_Расчет RAB_22072008_NADB.JNVLS.APTEKA.2011(v1.3.3)_46TE.2011(v1.0)" xfId="330"/>
    <cellStyle name="_Расчет RAB_22072008_NADB.JNVLS.APTEKA.2011(v1.3.3)_INDEX.STATION.2012(v1.0)_" xfId="331"/>
    <cellStyle name="_Расчет RAB_22072008_NADB.JNVLS.APTEKA.2011(v1.3.3)_INDEX.STATION.2012(v2.0)" xfId="332"/>
    <cellStyle name="_Расчет RAB_22072008_NADB.JNVLS.APTEKA.2011(v1.3.3)_INDEX.STATION.2012(v2.1)" xfId="333"/>
    <cellStyle name="_Расчет RAB_22072008_NADB.JNVLS.APTEKA.2011(v1.3.3)_TEPLO.PREDEL.2012.M(v1.1)_test" xfId="334"/>
    <cellStyle name="_Расчет RAB_22072008_NADB.JNVLS.APTEKA.2011(v1.3.4)" xfId="335"/>
    <cellStyle name="_Расчет RAB_22072008_NADB.JNVLS.APTEKA.2011(v1.3.4)_46TE.2011(v1.0)" xfId="336"/>
    <cellStyle name="_Расчет RAB_22072008_NADB.JNVLS.APTEKA.2011(v1.3.4)_INDEX.STATION.2012(v1.0)_" xfId="337"/>
    <cellStyle name="_Расчет RAB_22072008_NADB.JNVLS.APTEKA.2011(v1.3.4)_INDEX.STATION.2012(v2.0)" xfId="338"/>
    <cellStyle name="_Расчет RAB_22072008_NADB.JNVLS.APTEKA.2011(v1.3.4)_INDEX.STATION.2012(v2.1)" xfId="339"/>
    <cellStyle name="_Расчет RAB_22072008_NADB.JNVLS.APTEKA.2011(v1.3.4)_TEPLO.PREDEL.2012.M(v1.1)_test" xfId="340"/>
    <cellStyle name="_Расчет RAB_22072008_PASSPORT.TEPLO.PROIZV(v2.1)" xfId="341"/>
    <cellStyle name="_Расчет RAB_22072008_PR.PROG.WARM.NOTCOMBI.2012.2.16_v1.4(04.04.11) " xfId="342"/>
    <cellStyle name="_Расчет RAB_22072008_PREDEL.JKH.UTV.2011(v1.0.1)" xfId="343"/>
    <cellStyle name="_Расчет RAB_22072008_PREDEL.JKH.UTV.2011(v1.0.1)_46TE.2011(v1.0)" xfId="344"/>
    <cellStyle name="_Расчет RAB_22072008_PREDEL.JKH.UTV.2011(v1.0.1)_INDEX.STATION.2012(v1.0)_" xfId="345"/>
    <cellStyle name="_Расчет RAB_22072008_PREDEL.JKH.UTV.2011(v1.0.1)_INDEX.STATION.2012(v2.0)" xfId="346"/>
    <cellStyle name="_Расчет RAB_22072008_PREDEL.JKH.UTV.2011(v1.0.1)_INDEX.STATION.2012(v2.1)" xfId="347"/>
    <cellStyle name="_Расчет RAB_22072008_PREDEL.JKH.UTV.2011(v1.0.1)_TEPLO.PREDEL.2012.M(v1.1)_test" xfId="348"/>
    <cellStyle name="_Расчет RAB_22072008_PREDEL.JKH.UTV.2011(v1.1)" xfId="349"/>
    <cellStyle name="_Расчет RAB_22072008_REP.BLR.2012(v1.0)" xfId="350"/>
    <cellStyle name="_Расчет RAB_22072008_TEPLO.PREDEL.2012.M(v1.1)" xfId="351"/>
    <cellStyle name="_Расчет RAB_22072008_TEST.TEMPLATE" xfId="352"/>
    <cellStyle name="_Расчет RAB_22072008_UPDATE.46EE.2011.TO.1.1" xfId="353"/>
    <cellStyle name="_Расчет RAB_22072008_UPDATE.46TE.2011.TO.1.1" xfId="354"/>
    <cellStyle name="_Расчет RAB_22072008_UPDATE.46TE.2011.TO.1.2" xfId="355"/>
    <cellStyle name="_Расчет RAB_22072008_UPDATE.BALANCE.WARM.2011YEAR.TO.1.1" xfId="356"/>
    <cellStyle name="_Расчет RAB_22072008_UPDATE.BALANCE.WARM.2011YEAR.TO.1.1_46TE.2011(v1.0)" xfId="357"/>
    <cellStyle name="_Расчет RAB_22072008_UPDATE.BALANCE.WARM.2011YEAR.TO.1.1_INDEX.STATION.2012(v1.0)_" xfId="358"/>
    <cellStyle name="_Расчет RAB_22072008_UPDATE.BALANCE.WARM.2011YEAR.TO.1.1_INDEX.STATION.2012(v2.0)" xfId="359"/>
    <cellStyle name="_Расчет RAB_22072008_UPDATE.BALANCE.WARM.2011YEAR.TO.1.1_INDEX.STATION.2012(v2.1)" xfId="360"/>
    <cellStyle name="_Расчет RAB_22072008_UPDATE.BALANCE.WARM.2011YEAR.TO.1.1_OREP.KU.2011.MONTHLY.02(v1.1)" xfId="361"/>
    <cellStyle name="_Расчет RAB_22072008_UPDATE.BALANCE.WARM.2011YEAR.TO.1.1_TEPLO.PREDEL.2012.M(v1.1)_test" xfId="362"/>
    <cellStyle name="_Расчет RAB_22072008_UPDATE.NADB.JNVLS.APTEKA.2011.TO.1.3.4" xfId="363"/>
    <cellStyle name="_Расчет RAB_22072008_Книга2_PR.PROG.WARM.NOTCOMBI.2012.2.16_v1.4(04.04.11) " xfId="364"/>
    <cellStyle name="_Расчет RAB_Лен и МОЭСК_с 2010 года_14.04.2009_со сглаж_version 3.0_без ФСК" xfId="365"/>
    <cellStyle name="_Расчет RAB_Лен и МОЭСК_с 2010 года_14.04.2009_со сглаж_version 3.0_без ФСК 2" xfId="366"/>
    <cellStyle name="_Расчет RAB_Лен и МОЭСК_с 2010 года_14.04.2009_со сглаж_version 3.0_без ФСК 2_OREP.KU.2011.MONTHLY.02(v0.1)" xfId="367"/>
    <cellStyle name="_Расчет RAB_Лен и МОЭСК_с 2010 года_14.04.2009_со сглаж_version 3.0_без ФСК 2_OREP.KU.2011.MONTHLY.02(v0.4)" xfId="368"/>
    <cellStyle name="_Расчет RAB_Лен и МОЭСК_с 2010 года_14.04.2009_со сглаж_version 3.0_без ФСК 2_OREP.KU.2011.MONTHLY.11(v1.4)" xfId="369"/>
    <cellStyle name="_Расчет RAB_Лен и МОЭСК_с 2010 года_14.04.2009_со сглаж_version 3.0_без ФСК 2_UPDATE.OREP.KU.2011.MONTHLY.02.TO.1.2" xfId="370"/>
    <cellStyle name="_Расчет RAB_Лен и МОЭСК_с 2010 года_14.04.2009_со сглаж_version 3.0_без ФСК_46EE.2011(v1.0)" xfId="371"/>
    <cellStyle name="_Расчет RAB_Лен и МОЭСК_с 2010 года_14.04.2009_со сглаж_version 3.0_без ФСК_46EE.2011(v1.0)_46TE.2011(v1.0)" xfId="372"/>
    <cellStyle name="_Расчет RAB_Лен и МОЭСК_с 2010 года_14.04.2009_со сглаж_version 3.0_без ФСК_46EE.2011(v1.0)_INDEX.STATION.2012(v1.0)_" xfId="373"/>
    <cellStyle name="_Расчет RAB_Лен и МОЭСК_с 2010 года_14.04.2009_со сглаж_version 3.0_без ФСК_46EE.2011(v1.0)_INDEX.STATION.2012(v2.0)" xfId="374"/>
    <cellStyle name="_Расчет RAB_Лен и МОЭСК_с 2010 года_14.04.2009_со сглаж_version 3.0_без ФСК_46EE.2011(v1.0)_INDEX.STATION.2012(v2.1)" xfId="375"/>
    <cellStyle name="_Расчет RAB_Лен и МОЭСК_с 2010 года_14.04.2009_со сглаж_version 3.0_без ФСК_46EE.2011(v1.0)_TEPLO.PREDEL.2012.M(v1.1)_test" xfId="376"/>
    <cellStyle name="_Расчет RAB_Лен и МОЭСК_с 2010 года_14.04.2009_со сглаж_version 3.0_без ФСК_46EE.2011(v1.2)" xfId="377"/>
    <cellStyle name="_Расчет RAB_Лен и МОЭСК_с 2010 года_14.04.2009_со сглаж_version 3.0_без ФСК_46EP.2012(v0.1)" xfId="378"/>
    <cellStyle name="_Расчет RAB_Лен и МОЭСК_с 2010 года_14.04.2009_со сглаж_version 3.0_без ФСК_46TE.2011(v1.0)" xfId="379"/>
    <cellStyle name="_Расчет RAB_Лен и МОЭСК_с 2010 года_14.04.2009_со сглаж_version 3.0_без ФСК_ARMRAZR" xfId="380"/>
    <cellStyle name="_Расчет RAB_Лен и МОЭСК_с 2010 года_14.04.2009_со сглаж_version 3.0_без ФСК_BALANCE.WARM.2010.FACT(v1.0)" xfId="381"/>
    <cellStyle name="_Расчет RAB_Лен и МОЭСК_с 2010 года_14.04.2009_со сглаж_version 3.0_без ФСК_BALANCE.WARM.2010.PLAN" xfId="382"/>
    <cellStyle name="_Расчет RAB_Лен и МОЭСК_с 2010 года_14.04.2009_со сглаж_version 3.0_без ФСК_BALANCE.WARM.2011YEAR(v0.7)" xfId="383"/>
    <cellStyle name="_Расчет RAB_Лен и МОЭСК_с 2010 года_14.04.2009_со сглаж_version 3.0_без ФСК_BALANCE.WARM.2011YEAR.NEW.UPDATE.SCHEME" xfId="384"/>
    <cellStyle name="_Расчет RAB_Лен и МОЭСК_с 2010 года_14.04.2009_со сглаж_version 3.0_без ФСК_EE.2REK.P2011.4.78(v0.3)" xfId="385"/>
    <cellStyle name="_Расчет RAB_Лен и МОЭСК_с 2010 года_14.04.2009_со сглаж_version 3.0_без ФСК_FORM910.2012(v1.1)" xfId="386"/>
    <cellStyle name="_Расчет RAB_Лен и МОЭСК_с 2010 года_14.04.2009_со сглаж_version 3.0_без ФСК_INVEST.EE.PLAN.4.78(v0.1)" xfId="387"/>
    <cellStyle name="_Расчет RAB_Лен и МОЭСК_с 2010 года_14.04.2009_со сглаж_version 3.0_без ФСК_INVEST.EE.PLAN.4.78(v0.3)" xfId="388"/>
    <cellStyle name="_Расчет RAB_Лен и МОЭСК_с 2010 года_14.04.2009_со сглаж_version 3.0_без ФСК_INVEST.EE.PLAN.4.78(v1.0)" xfId="389"/>
    <cellStyle name="_Расчет RAB_Лен и МОЭСК_с 2010 года_14.04.2009_со сглаж_version 3.0_без ФСК_INVEST.PLAN.4.78(v0.1)" xfId="390"/>
    <cellStyle name="_Расчет RAB_Лен и МОЭСК_с 2010 года_14.04.2009_со сглаж_version 3.0_без ФСК_INVEST.WARM.PLAN.4.78(v0.1)" xfId="391"/>
    <cellStyle name="_Расчет RAB_Лен и МОЭСК_с 2010 года_14.04.2009_со сглаж_version 3.0_без ФСК_INVEST_WARM_PLAN" xfId="392"/>
    <cellStyle name="_Расчет RAB_Лен и МОЭСК_с 2010 года_14.04.2009_со сглаж_version 3.0_без ФСК_NADB.JNVLS.APTEKA.2011(v1.3.3)" xfId="393"/>
    <cellStyle name="_Расчет RAB_Лен и МОЭСК_с 2010 года_14.04.2009_со сглаж_version 3.0_без ФСК_NADB.JNVLS.APTEKA.2011(v1.3.3)_46TE.2011(v1.0)" xfId="394"/>
    <cellStyle name="_Расчет RAB_Лен и МОЭСК_с 2010 года_14.04.2009_со сглаж_version 3.0_без ФСК_NADB.JNVLS.APTEKA.2011(v1.3.3)_INDEX.STATION.2012(v1.0)_" xfId="395"/>
    <cellStyle name="_Расчет RAB_Лен и МОЭСК_с 2010 года_14.04.2009_со сглаж_version 3.0_без ФСК_NADB.JNVLS.APTEKA.2011(v1.3.3)_INDEX.STATION.2012(v2.0)" xfId="396"/>
    <cellStyle name="_Расчет RAB_Лен и МОЭСК_с 2010 года_14.04.2009_со сглаж_version 3.0_без ФСК_NADB.JNVLS.APTEKA.2011(v1.3.3)_INDEX.STATION.2012(v2.1)" xfId="397"/>
    <cellStyle name="_Расчет RAB_Лен и МОЭСК_с 2010 года_14.04.2009_со сглаж_version 3.0_без ФСК_NADB.JNVLS.APTEKA.2011(v1.3.3)_TEPLO.PREDEL.2012.M(v1.1)_test" xfId="398"/>
    <cellStyle name="_Расчет RAB_Лен и МОЭСК_с 2010 года_14.04.2009_со сглаж_version 3.0_без ФСК_NADB.JNVLS.APTEKA.2011(v1.3.4)" xfId="399"/>
    <cellStyle name="_Расчет RAB_Лен и МОЭСК_с 2010 года_14.04.2009_со сглаж_version 3.0_без ФСК_NADB.JNVLS.APTEKA.2011(v1.3.4)_46TE.2011(v1.0)" xfId="400"/>
    <cellStyle name="_Расчет RAB_Лен и МОЭСК_с 2010 года_14.04.2009_со сглаж_version 3.0_без ФСК_NADB.JNVLS.APTEKA.2011(v1.3.4)_INDEX.STATION.2012(v1.0)_" xfId="401"/>
    <cellStyle name="_Расчет RAB_Лен и МОЭСК_с 2010 года_14.04.2009_со сглаж_version 3.0_без ФСК_NADB.JNVLS.APTEKA.2011(v1.3.4)_INDEX.STATION.2012(v2.0)" xfId="402"/>
    <cellStyle name="_Расчет RAB_Лен и МОЭСК_с 2010 года_14.04.2009_со сглаж_version 3.0_без ФСК_NADB.JNVLS.APTEKA.2011(v1.3.4)_INDEX.STATION.2012(v2.1)" xfId="403"/>
    <cellStyle name="_Расчет RAB_Лен и МОЭСК_с 2010 года_14.04.2009_со сглаж_version 3.0_без ФСК_NADB.JNVLS.APTEKA.2011(v1.3.4)_TEPLO.PREDEL.2012.M(v1.1)_test" xfId="404"/>
    <cellStyle name="_Расчет RAB_Лен и МОЭСК_с 2010 года_14.04.2009_со сглаж_version 3.0_без ФСК_PASSPORT.TEPLO.PROIZV(v2.1)" xfId="405"/>
    <cellStyle name="_Расчет RAB_Лен и МОЭСК_с 2010 года_14.04.2009_со сглаж_version 3.0_без ФСК_PR.PROG.WARM.NOTCOMBI.2012.2.16_v1.4(04.04.11) " xfId="406"/>
    <cellStyle name="_Расчет RAB_Лен и МОЭСК_с 2010 года_14.04.2009_со сглаж_version 3.0_без ФСК_PREDEL.JKH.UTV.2011(v1.0.1)" xfId="407"/>
    <cellStyle name="_Расчет RAB_Лен и МОЭСК_с 2010 года_14.04.2009_со сглаж_version 3.0_без ФСК_PREDEL.JKH.UTV.2011(v1.0.1)_46TE.2011(v1.0)" xfId="408"/>
    <cellStyle name="_Расчет RAB_Лен и МОЭСК_с 2010 года_14.04.2009_со сглаж_version 3.0_без ФСК_PREDEL.JKH.UTV.2011(v1.0.1)_INDEX.STATION.2012(v1.0)_" xfId="409"/>
    <cellStyle name="_Расчет RAB_Лен и МОЭСК_с 2010 года_14.04.2009_со сглаж_version 3.0_без ФСК_PREDEL.JKH.UTV.2011(v1.0.1)_INDEX.STATION.2012(v2.0)" xfId="410"/>
    <cellStyle name="_Расчет RAB_Лен и МОЭСК_с 2010 года_14.04.2009_со сглаж_version 3.0_без ФСК_PREDEL.JKH.UTV.2011(v1.0.1)_INDEX.STATION.2012(v2.1)" xfId="411"/>
    <cellStyle name="_Расчет RAB_Лен и МОЭСК_с 2010 года_14.04.2009_со сглаж_version 3.0_без ФСК_PREDEL.JKH.UTV.2011(v1.0.1)_TEPLO.PREDEL.2012.M(v1.1)_test" xfId="412"/>
    <cellStyle name="_Расчет RAB_Лен и МОЭСК_с 2010 года_14.04.2009_со сглаж_version 3.0_без ФСК_PREDEL.JKH.UTV.2011(v1.1)" xfId="413"/>
    <cellStyle name="_Расчет RAB_Лен и МОЭСК_с 2010 года_14.04.2009_со сглаж_version 3.0_без ФСК_REP.BLR.2012(v1.0)" xfId="414"/>
    <cellStyle name="_Расчет RAB_Лен и МОЭСК_с 2010 года_14.04.2009_со сглаж_version 3.0_без ФСК_TEPLO.PREDEL.2012.M(v1.1)" xfId="415"/>
    <cellStyle name="_Расчет RAB_Лен и МОЭСК_с 2010 года_14.04.2009_со сглаж_version 3.0_без ФСК_TEST.TEMPLATE" xfId="416"/>
    <cellStyle name="_Расчет RAB_Лен и МОЭСК_с 2010 года_14.04.2009_со сглаж_version 3.0_без ФСК_UPDATE.46EE.2011.TO.1.1" xfId="417"/>
    <cellStyle name="_Расчет RAB_Лен и МОЭСК_с 2010 года_14.04.2009_со сглаж_version 3.0_без ФСК_UPDATE.46TE.2011.TO.1.1" xfId="418"/>
    <cellStyle name="_Расчет RAB_Лен и МОЭСК_с 2010 года_14.04.2009_со сглаж_version 3.0_без ФСК_UPDATE.46TE.2011.TO.1.2" xfId="419"/>
    <cellStyle name="_Расчет RAB_Лен и МОЭСК_с 2010 года_14.04.2009_со сглаж_version 3.0_без ФСК_UPDATE.BALANCE.WARM.2011YEAR.TO.1.1" xfId="420"/>
    <cellStyle name="_Расчет RAB_Лен и МОЭСК_с 2010 года_14.04.2009_со сглаж_version 3.0_без ФСК_UPDATE.BALANCE.WARM.2011YEAR.TO.1.1_46TE.2011(v1.0)" xfId="421"/>
    <cellStyle name="_Расчет RAB_Лен и МОЭСК_с 2010 года_14.04.2009_со сглаж_version 3.0_без ФСК_UPDATE.BALANCE.WARM.2011YEAR.TO.1.1_INDEX.STATION.2012(v1.0)_" xfId="422"/>
    <cellStyle name="_Расчет RAB_Лен и МОЭСК_с 2010 года_14.04.2009_со сглаж_version 3.0_без ФСК_UPDATE.BALANCE.WARM.2011YEAR.TO.1.1_INDEX.STATION.2012(v2.0)" xfId="423"/>
    <cellStyle name="_Расчет RAB_Лен и МОЭСК_с 2010 года_14.04.2009_со сглаж_version 3.0_без ФСК_UPDATE.BALANCE.WARM.2011YEAR.TO.1.1_INDEX.STATION.2012(v2.1)" xfId="424"/>
    <cellStyle name="_Расчет RAB_Лен и МОЭСК_с 2010 года_14.04.2009_со сглаж_version 3.0_без ФСК_UPDATE.BALANCE.WARM.2011YEAR.TO.1.1_OREP.KU.2011.MONTHLY.02(v1.1)" xfId="425"/>
    <cellStyle name="_Расчет RAB_Лен и МОЭСК_с 2010 года_14.04.2009_со сглаж_version 3.0_без ФСК_UPDATE.BALANCE.WARM.2011YEAR.TO.1.1_TEPLO.PREDEL.2012.M(v1.1)_test" xfId="426"/>
    <cellStyle name="_Расчет RAB_Лен и МОЭСК_с 2010 года_14.04.2009_со сглаж_version 3.0_без ФСК_UPDATE.NADB.JNVLS.APTEKA.2011.TO.1.3.4" xfId="427"/>
    <cellStyle name="_Расчет RAB_Лен и МОЭСК_с 2010 года_14.04.2009_со сглаж_version 3.0_без ФСК_Книга2_PR.PROG.WARM.NOTCOMBI.2012.2.16_v1.4(04.04.11) " xfId="428"/>
    <cellStyle name="_Свод по ИПР (2)" xfId="429"/>
    <cellStyle name="_Свод по ИПР (2)_Новая инструкция1_фст" xfId="430"/>
    <cellStyle name="_Справочник затрат_ЛХ_20.10.05" xfId="431"/>
    <cellStyle name="_таблицы для расчетов28-04-08_2006-2009_прибыль корр_по ИА" xfId="432"/>
    <cellStyle name="_таблицы для расчетов28-04-08_2006-2009_прибыль корр_по ИА_Новая инструкция1_фст" xfId="433"/>
    <cellStyle name="_таблицы для расчетов28-04-08_2006-2009с ИА" xfId="434"/>
    <cellStyle name="_таблицы для расчетов28-04-08_2006-2009с ИА_Новая инструкция1_фст" xfId="435"/>
    <cellStyle name="_Форма 6  РТК.xls(отчет по Адр пр. ЛО)" xfId="436"/>
    <cellStyle name="_Форма 6  РТК.xls(отчет по Адр пр. ЛО)_Новая инструкция1_фст" xfId="437"/>
    <cellStyle name="_Формат разбивки по МРСК_РСК" xfId="438"/>
    <cellStyle name="_Формат разбивки по МРСК_РСК_Новая инструкция1_фст" xfId="439"/>
    <cellStyle name="_Формат_для Согласования" xfId="440"/>
    <cellStyle name="_Формат_для Согласования_Новая инструкция1_фст" xfId="441"/>
    <cellStyle name="_ХХХ Прил 2 Формы бюджетных документов 2007" xfId="442"/>
    <cellStyle name="_экон.форм-т ВО 1 с разбивкой" xfId="443"/>
    <cellStyle name="_экон.форм-т ВО 1 с разбивкой_Новая инструкция1_фст" xfId="444"/>
    <cellStyle name="’К‰Э [0.00]" xfId="445"/>
    <cellStyle name="’ћѓћ‚›‰" xfId="446"/>
    <cellStyle name="”€ќђќ‘ћ‚›‰" xfId="447"/>
    <cellStyle name="”€љ‘€ђћ‚ђќќ›‰" xfId="448"/>
    <cellStyle name="”ќђќ‘ћ‚›‰" xfId="449"/>
    <cellStyle name="”љ‘ђћ‚ђќќ›‰" xfId="450"/>
    <cellStyle name="„…ќ…†ќ›‰" xfId="451"/>
    <cellStyle name="‡ђѓћ‹ћ‚ћљ1" xfId="452"/>
    <cellStyle name="‡ђѓћ‹ћ‚ћљ2" xfId="453"/>
    <cellStyle name="€’ћѓћ‚›‰" xfId="454"/>
    <cellStyle name="1Normal" xfId="455"/>
    <cellStyle name="20% - Accent1" xfId="456"/>
    <cellStyle name="20% - Accent1 2" xfId="457"/>
    <cellStyle name="20% - Accent1 3" xfId="458"/>
    <cellStyle name="20% - Accent1_46EE.2011(v1.0)" xfId="459"/>
    <cellStyle name="20% - Accent2" xfId="460"/>
    <cellStyle name="20% - Accent2 2" xfId="461"/>
    <cellStyle name="20% - Accent2 3" xfId="462"/>
    <cellStyle name="20% - Accent2_46EE.2011(v1.0)" xfId="463"/>
    <cellStyle name="20% - Accent3" xfId="464"/>
    <cellStyle name="20% - Accent3 2" xfId="465"/>
    <cellStyle name="20% - Accent3 3" xfId="466"/>
    <cellStyle name="20% - Accent3_46EE.2011(v1.0)" xfId="467"/>
    <cellStyle name="20% - Accent4" xfId="468"/>
    <cellStyle name="20% - Accent4 2" xfId="469"/>
    <cellStyle name="20% - Accent4 3" xfId="470"/>
    <cellStyle name="20% - Accent4_46EE.2011(v1.0)" xfId="471"/>
    <cellStyle name="20% - Accent5" xfId="472"/>
    <cellStyle name="20% - Accent5 2" xfId="473"/>
    <cellStyle name="20% - Accent5 3" xfId="474"/>
    <cellStyle name="20% - Accent5_46EE.2011(v1.0)" xfId="475"/>
    <cellStyle name="20% - Accent6" xfId="476"/>
    <cellStyle name="20% - Accent6 2" xfId="477"/>
    <cellStyle name="20% - Accent6 3" xfId="478"/>
    <cellStyle name="20% - Accent6_46EE.2011(v1.0)" xfId="479"/>
    <cellStyle name="20% - Акцент1 10" xfId="480"/>
    <cellStyle name="20% - Акцент1 2" xfId="481"/>
    <cellStyle name="20% - Акцент1 2 2" xfId="482"/>
    <cellStyle name="20% - Акцент1 2 3" xfId="483"/>
    <cellStyle name="20% - Акцент1 2_46EE.2011(v1.0)" xfId="484"/>
    <cellStyle name="20% - Акцент1 3" xfId="485"/>
    <cellStyle name="20% - Акцент1 3 2" xfId="486"/>
    <cellStyle name="20% - Акцент1 3 3" xfId="487"/>
    <cellStyle name="20% - Акцент1 3_46EE.2011(v1.0)" xfId="488"/>
    <cellStyle name="20% - Акцент1 4" xfId="489"/>
    <cellStyle name="20% - Акцент1 4 2" xfId="490"/>
    <cellStyle name="20% - Акцент1 4 3" xfId="491"/>
    <cellStyle name="20% - Акцент1 4_46EE.2011(v1.0)" xfId="492"/>
    <cellStyle name="20% - Акцент1 5" xfId="493"/>
    <cellStyle name="20% - Акцент1 5 2" xfId="494"/>
    <cellStyle name="20% - Акцент1 5 3" xfId="495"/>
    <cellStyle name="20% - Акцент1 5_46EE.2011(v1.0)" xfId="496"/>
    <cellStyle name="20% - Акцент1 6" xfId="497"/>
    <cellStyle name="20% - Акцент1 6 2" xfId="498"/>
    <cellStyle name="20% - Акцент1 6 3" xfId="499"/>
    <cellStyle name="20% - Акцент1 6_46EE.2011(v1.0)" xfId="500"/>
    <cellStyle name="20% - Акцент1 7" xfId="501"/>
    <cellStyle name="20% - Акцент1 7 2" xfId="502"/>
    <cellStyle name="20% - Акцент1 7 3" xfId="503"/>
    <cellStyle name="20% - Акцент1 7_46EE.2011(v1.0)" xfId="504"/>
    <cellStyle name="20% - Акцент1 8" xfId="505"/>
    <cellStyle name="20% - Акцент1 8 2" xfId="506"/>
    <cellStyle name="20% - Акцент1 8 3" xfId="507"/>
    <cellStyle name="20% - Акцент1 8_46EE.2011(v1.0)" xfId="508"/>
    <cellStyle name="20% - Акцент1 9" xfId="509"/>
    <cellStyle name="20% - Акцент1 9 2" xfId="510"/>
    <cellStyle name="20% - Акцент1 9 3" xfId="511"/>
    <cellStyle name="20% - Акцент1 9_46EE.2011(v1.0)" xfId="512"/>
    <cellStyle name="20% - Акцент2 10" xfId="513"/>
    <cellStyle name="20% - Акцент2 2" xfId="514"/>
    <cellStyle name="20% - Акцент2 2 2" xfId="515"/>
    <cellStyle name="20% - Акцент2 2 3" xfId="516"/>
    <cellStyle name="20% - Акцент2 2_46EE.2011(v1.0)" xfId="517"/>
    <cellStyle name="20% - Акцент2 3" xfId="518"/>
    <cellStyle name="20% - Акцент2 3 2" xfId="519"/>
    <cellStyle name="20% - Акцент2 3 3" xfId="520"/>
    <cellStyle name="20% - Акцент2 3_46EE.2011(v1.0)" xfId="521"/>
    <cellStyle name="20% - Акцент2 4" xfId="522"/>
    <cellStyle name="20% - Акцент2 4 2" xfId="523"/>
    <cellStyle name="20% - Акцент2 4 3" xfId="524"/>
    <cellStyle name="20% - Акцент2 4_46EE.2011(v1.0)" xfId="525"/>
    <cellStyle name="20% - Акцент2 5" xfId="526"/>
    <cellStyle name="20% - Акцент2 5 2" xfId="527"/>
    <cellStyle name="20% - Акцент2 5 3" xfId="528"/>
    <cellStyle name="20% - Акцент2 5_46EE.2011(v1.0)" xfId="529"/>
    <cellStyle name="20% - Акцент2 6" xfId="530"/>
    <cellStyle name="20% - Акцент2 6 2" xfId="531"/>
    <cellStyle name="20% - Акцент2 6 3" xfId="532"/>
    <cellStyle name="20% - Акцент2 6_46EE.2011(v1.0)" xfId="533"/>
    <cellStyle name="20% - Акцент2 7" xfId="534"/>
    <cellStyle name="20% - Акцент2 7 2" xfId="535"/>
    <cellStyle name="20% - Акцент2 7 3" xfId="536"/>
    <cellStyle name="20% - Акцент2 7_46EE.2011(v1.0)" xfId="537"/>
    <cellStyle name="20% - Акцент2 8" xfId="538"/>
    <cellStyle name="20% - Акцент2 8 2" xfId="539"/>
    <cellStyle name="20% - Акцент2 8 3" xfId="540"/>
    <cellStyle name="20% - Акцент2 8_46EE.2011(v1.0)" xfId="541"/>
    <cellStyle name="20% - Акцент2 9" xfId="542"/>
    <cellStyle name="20% - Акцент2 9 2" xfId="543"/>
    <cellStyle name="20% - Акцент2 9 3" xfId="544"/>
    <cellStyle name="20% - Акцент2 9_46EE.2011(v1.0)" xfId="545"/>
    <cellStyle name="20% - Акцент3 10" xfId="546"/>
    <cellStyle name="20% - Акцент3 2" xfId="547"/>
    <cellStyle name="20% - Акцент3 2 2" xfId="548"/>
    <cellStyle name="20% - Акцент3 2 3" xfId="549"/>
    <cellStyle name="20% - Акцент3 2_46EE.2011(v1.0)" xfId="550"/>
    <cellStyle name="20% - Акцент3 3" xfId="551"/>
    <cellStyle name="20% - Акцент3 3 2" xfId="552"/>
    <cellStyle name="20% - Акцент3 3 3" xfId="553"/>
    <cellStyle name="20% - Акцент3 3_46EE.2011(v1.0)" xfId="554"/>
    <cellStyle name="20% - Акцент3 4" xfId="555"/>
    <cellStyle name="20% - Акцент3 4 2" xfId="556"/>
    <cellStyle name="20% - Акцент3 4 3" xfId="557"/>
    <cellStyle name="20% - Акцент3 4_46EE.2011(v1.0)" xfId="558"/>
    <cellStyle name="20% - Акцент3 5" xfId="559"/>
    <cellStyle name="20% - Акцент3 5 2" xfId="560"/>
    <cellStyle name="20% - Акцент3 5 3" xfId="561"/>
    <cellStyle name="20% - Акцент3 5_46EE.2011(v1.0)" xfId="562"/>
    <cellStyle name="20% - Акцент3 6" xfId="563"/>
    <cellStyle name="20% - Акцент3 6 2" xfId="564"/>
    <cellStyle name="20% - Акцент3 6 3" xfId="565"/>
    <cellStyle name="20% - Акцент3 6_46EE.2011(v1.0)" xfId="566"/>
    <cellStyle name="20% - Акцент3 7" xfId="567"/>
    <cellStyle name="20% - Акцент3 7 2" xfId="568"/>
    <cellStyle name="20% - Акцент3 7 3" xfId="569"/>
    <cellStyle name="20% - Акцент3 7_46EE.2011(v1.0)" xfId="570"/>
    <cellStyle name="20% - Акцент3 8" xfId="571"/>
    <cellStyle name="20% - Акцент3 8 2" xfId="572"/>
    <cellStyle name="20% - Акцент3 8 3" xfId="573"/>
    <cellStyle name="20% - Акцент3 8_46EE.2011(v1.0)" xfId="574"/>
    <cellStyle name="20% - Акцент3 9" xfId="575"/>
    <cellStyle name="20% - Акцент3 9 2" xfId="576"/>
    <cellStyle name="20% - Акцент3 9 3" xfId="577"/>
    <cellStyle name="20% - Акцент3 9_46EE.2011(v1.0)" xfId="578"/>
    <cellStyle name="20% - Акцент4 10" xfId="579"/>
    <cellStyle name="20% - Акцент4 2" xfId="580"/>
    <cellStyle name="20% - Акцент4 2 2" xfId="581"/>
    <cellStyle name="20% - Акцент4 2 3" xfId="582"/>
    <cellStyle name="20% - Акцент4 2_46EE.2011(v1.0)" xfId="583"/>
    <cellStyle name="20% - Акцент4 3" xfId="584"/>
    <cellStyle name="20% - Акцент4 3 2" xfId="585"/>
    <cellStyle name="20% - Акцент4 3 3" xfId="586"/>
    <cellStyle name="20% - Акцент4 3_46EE.2011(v1.0)" xfId="587"/>
    <cellStyle name="20% - Акцент4 4" xfId="588"/>
    <cellStyle name="20% - Акцент4 4 2" xfId="589"/>
    <cellStyle name="20% - Акцент4 4 3" xfId="590"/>
    <cellStyle name="20% - Акцент4 4_46EE.2011(v1.0)" xfId="591"/>
    <cellStyle name="20% - Акцент4 5" xfId="592"/>
    <cellStyle name="20% - Акцент4 5 2" xfId="593"/>
    <cellStyle name="20% - Акцент4 5 3" xfId="594"/>
    <cellStyle name="20% - Акцент4 5_46EE.2011(v1.0)" xfId="595"/>
    <cellStyle name="20% - Акцент4 6" xfId="596"/>
    <cellStyle name="20% - Акцент4 6 2" xfId="597"/>
    <cellStyle name="20% - Акцент4 6 3" xfId="598"/>
    <cellStyle name="20% - Акцент4 6_46EE.2011(v1.0)" xfId="599"/>
    <cellStyle name="20% - Акцент4 7" xfId="600"/>
    <cellStyle name="20% - Акцент4 7 2" xfId="601"/>
    <cellStyle name="20% - Акцент4 7 3" xfId="602"/>
    <cellStyle name="20% - Акцент4 7_46EE.2011(v1.0)" xfId="603"/>
    <cellStyle name="20% - Акцент4 8" xfId="604"/>
    <cellStyle name="20% - Акцент4 8 2" xfId="605"/>
    <cellStyle name="20% - Акцент4 8 3" xfId="606"/>
    <cellStyle name="20% - Акцент4 8_46EE.2011(v1.0)" xfId="607"/>
    <cellStyle name="20% - Акцент4 9" xfId="608"/>
    <cellStyle name="20% - Акцент4 9 2" xfId="609"/>
    <cellStyle name="20% - Акцент4 9 3" xfId="610"/>
    <cellStyle name="20% - Акцент4 9_46EE.2011(v1.0)" xfId="611"/>
    <cellStyle name="20% - Акцент5 10" xfId="612"/>
    <cellStyle name="20% - Акцент5 2" xfId="613"/>
    <cellStyle name="20% - Акцент5 2 2" xfId="614"/>
    <cellStyle name="20% - Акцент5 2 3" xfId="615"/>
    <cellStyle name="20% - Акцент5 2_46EE.2011(v1.0)" xfId="616"/>
    <cellStyle name="20% - Акцент5 3" xfId="617"/>
    <cellStyle name="20% - Акцент5 3 2" xfId="618"/>
    <cellStyle name="20% - Акцент5 3 3" xfId="619"/>
    <cellStyle name="20% - Акцент5 3_46EE.2011(v1.0)" xfId="620"/>
    <cellStyle name="20% - Акцент5 4" xfId="621"/>
    <cellStyle name="20% - Акцент5 4 2" xfId="622"/>
    <cellStyle name="20% - Акцент5 4 3" xfId="623"/>
    <cellStyle name="20% - Акцент5 4_46EE.2011(v1.0)" xfId="624"/>
    <cellStyle name="20% - Акцент5 5" xfId="625"/>
    <cellStyle name="20% - Акцент5 5 2" xfId="626"/>
    <cellStyle name="20% - Акцент5 5 3" xfId="627"/>
    <cellStyle name="20% - Акцент5 5_46EE.2011(v1.0)" xfId="628"/>
    <cellStyle name="20% - Акцент5 6" xfId="629"/>
    <cellStyle name="20% - Акцент5 6 2" xfId="630"/>
    <cellStyle name="20% - Акцент5 6 3" xfId="631"/>
    <cellStyle name="20% - Акцент5 6_46EE.2011(v1.0)" xfId="632"/>
    <cellStyle name="20% - Акцент5 7" xfId="633"/>
    <cellStyle name="20% - Акцент5 7 2" xfId="634"/>
    <cellStyle name="20% - Акцент5 7 3" xfId="635"/>
    <cellStyle name="20% - Акцент5 7_46EE.2011(v1.0)" xfId="636"/>
    <cellStyle name="20% - Акцент5 8" xfId="637"/>
    <cellStyle name="20% - Акцент5 8 2" xfId="638"/>
    <cellStyle name="20% - Акцент5 8 3" xfId="639"/>
    <cellStyle name="20% - Акцент5 8_46EE.2011(v1.0)" xfId="640"/>
    <cellStyle name="20% - Акцент5 9" xfId="641"/>
    <cellStyle name="20% - Акцент5 9 2" xfId="642"/>
    <cellStyle name="20% - Акцент5 9 3" xfId="643"/>
    <cellStyle name="20% - Акцент5 9_46EE.2011(v1.0)" xfId="644"/>
    <cellStyle name="20% - Акцент6 10" xfId="645"/>
    <cellStyle name="20% - Акцент6 2" xfId="646"/>
    <cellStyle name="20% - Акцент6 2 2" xfId="647"/>
    <cellStyle name="20% - Акцент6 2 3" xfId="648"/>
    <cellStyle name="20% - Акцент6 2_46EE.2011(v1.0)" xfId="649"/>
    <cellStyle name="20% - Акцент6 3" xfId="650"/>
    <cellStyle name="20% - Акцент6 3 2" xfId="651"/>
    <cellStyle name="20% - Акцент6 3 3" xfId="652"/>
    <cellStyle name="20% - Акцент6 3_46EE.2011(v1.0)" xfId="653"/>
    <cellStyle name="20% - Акцент6 4" xfId="654"/>
    <cellStyle name="20% - Акцент6 4 2" xfId="655"/>
    <cellStyle name="20% - Акцент6 4 3" xfId="656"/>
    <cellStyle name="20% - Акцент6 4_46EE.2011(v1.0)" xfId="657"/>
    <cellStyle name="20% - Акцент6 5" xfId="658"/>
    <cellStyle name="20% - Акцент6 5 2" xfId="659"/>
    <cellStyle name="20% - Акцент6 5 3" xfId="660"/>
    <cellStyle name="20% - Акцент6 5_46EE.2011(v1.0)" xfId="661"/>
    <cellStyle name="20% - Акцент6 6" xfId="662"/>
    <cellStyle name="20% - Акцент6 6 2" xfId="663"/>
    <cellStyle name="20% - Акцент6 6 3" xfId="664"/>
    <cellStyle name="20% - Акцент6 6_46EE.2011(v1.0)" xfId="665"/>
    <cellStyle name="20% - Акцент6 7" xfId="666"/>
    <cellStyle name="20% - Акцент6 7 2" xfId="667"/>
    <cellStyle name="20% - Акцент6 7 3" xfId="668"/>
    <cellStyle name="20% - Акцент6 7_46EE.2011(v1.0)" xfId="669"/>
    <cellStyle name="20% - Акцент6 8" xfId="670"/>
    <cellStyle name="20% - Акцент6 8 2" xfId="671"/>
    <cellStyle name="20% - Акцент6 8 3" xfId="672"/>
    <cellStyle name="20% - Акцент6 8_46EE.2011(v1.0)" xfId="673"/>
    <cellStyle name="20% - Акцент6 9" xfId="674"/>
    <cellStyle name="20% - Акцент6 9 2" xfId="675"/>
    <cellStyle name="20% - Акцент6 9 3" xfId="676"/>
    <cellStyle name="20% - Акцент6 9_46EE.2011(v1.0)" xfId="677"/>
    <cellStyle name="40% - Accent1" xfId="678"/>
    <cellStyle name="40% - Accent1 2" xfId="679"/>
    <cellStyle name="40% - Accent1 3" xfId="680"/>
    <cellStyle name="40% - Accent1_46EE.2011(v1.0)" xfId="681"/>
    <cellStyle name="40% - Accent2" xfId="682"/>
    <cellStyle name="40% - Accent2 2" xfId="683"/>
    <cellStyle name="40% - Accent2 3" xfId="684"/>
    <cellStyle name="40% - Accent2_46EE.2011(v1.0)" xfId="685"/>
    <cellStyle name="40% - Accent3" xfId="686"/>
    <cellStyle name="40% - Accent3 2" xfId="687"/>
    <cellStyle name="40% - Accent3 3" xfId="688"/>
    <cellStyle name="40% - Accent3_46EE.2011(v1.0)" xfId="689"/>
    <cellStyle name="40% - Accent4" xfId="690"/>
    <cellStyle name="40% - Accent4 2" xfId="691"/>
    <cellStyle name="40% - Accent4 3" xfId="692"/>
    <cellStyle name="40% - Accent4_46EE.2011(v1.0)" xfId="693"/>
    <cellStyle name="40% - Accent5" xfId="694"/>
    <cellStyle name="40% - Accent5 2" xfId="695"/>
    <cellStyle name="40% - Accent5 3" xfId="696"/>
    <cellStyle name="40% - Accent5_46EE.2011(v1.0)" xfId="697"/>
    <cellStyle name="40% - Accent6" xfId="698"/>
    <cellStyle name="40% - Accent6 2" xfId="699"/>
    <cellStyle name="40% - Accent6 3" xfId="700"/>
    <cellStyle name="40% - Accent6_46EE.2011(v1.0)" xfId="701"/>
    <cellStyle name="40% - Акцент1 10" xfId="702"/>
    <cellStyle name="40% - Акцент1 2" xfId="703"/>
    <cellStyle name="40% - Акцент1 2 2" xfId="704"/>
    <cellStyle name="40% - Акцент1 2 3" xfId="705"/>
    <cellStyle name="40% - Акцент1 2_46EE.2011(v1.0)" xfId="706"/>
    <cellStyle name="40% - Акцент1 3" xfId="707"/>
    <cellStyle name="40% - Акцент1 3 2" xfId="708"/>
    <cellStyle name="40% - Акцент1 3 3" xfId="709"/>
    <cellStyle name="40% - Акцент1 3_46EE.2011(v1.0)" xfId="710"/>
    <cellStyle name="40% - Акцент1 4" xfId="711"/>
    <cellStyle name="40% - Акцент1 4 2" xfId="712"/>
    <cellStyle name="40% - Акцент1 4 3" xfId="713"/>
    <cellStyle name="40% - Акцент1 4_46EE.2011(v1.0)" xfId="714"/>
    <cellStyle name="40% - Акцент1 5" xfId="715"/>
    <cellStyle name="40% - Акцент1 5 2" xfId="716"/>
    <cellStyle name="40% - Акцент1 5 3" xfId="717"/>
    <cellStyle name="40% - Акцент1 5_46EE.2011(v1.0)" xfId="718"/>
    <cellStyle name="40% - Акцент1 6" xfId="719"/>
    <cellStyle name="40% - Акцент1 6 2" xfId="720"/>
    <cellStyle name="40% - Акцент1 6 3" xfId="721"/>
    <cellStyle name="40% - Акцент1 6_46EE.2011(v1.0)" xfId="722"/>
    <cellStyle name="40% - Акцент1 7" xfId="723"/>
    <cellStyle name="40% - Акцент1 7 2" xfId="724"/>
    <cellStyle name="40% - Акцент1 7 3" xfId="725"/>
    <cellStyle name="40% - Акцент1 7_46EE.2011(v1.0)" xfId="726"/>
    <cellStyle name="40% - Акцент1 8" xfId="727"/>
    <cellStyle name="40% - Акцент1 8 2" xfId="728"/>
    <cellStyle name="40% - Акцент1 8 3" xfId="729"/>
    <cellStyle name="40% - Акцент1 8_46EE.2011(v1.0)" xfId="730"/>
    <cellStyle name="40% - Акцент1 9" xfId="731"/>
    <cellStyle name="40% - Акцент1 9 2" xfId="732"/>
    <cellStyle name="40% - Акцент1 9 3" xfId="733"/>
    <cellStyle name="40% - Акцент1 9_46EE.2011(v1.0)" xfId="734"/>
    <cellStyle name="40% - Акцент2 10" xfId="735"/>
    <cellStyle name="40% - Акцент2 2" xfId="736"/>
    <cellStyle name="40% - Акцент2 2 2" xfId="737"/>
    <cellStyle name="40% - Акцент2 2 3" xfId="738"/>
    <cellStyle name="40% - Акцент2 2_46EE.2011(v1.0)" xfId="739"/>
    <cellStyle name="40% - Акцент2 3" xfId="740"/>
    <cellStyle name="40% - Акцент2 3 2" xfId="741"/>
    <cellStyle name="40% - Акцент2 3 3" xfId="742"/>
    <cellStyle name="40% - Акцент2 3_46EE.2011(v1.0)" xfId="743"/>
    <cellStyle name="40% - Акцент2 4" xfId="744"/>
    <cellStyle name="40% - Акцент2 4 2" xfId="745"/>
    <cellStyle name="40% - Акцент2 4 3" xfId="746"/>
    <cellStyle name="40% - Акцент2 4_46EE.2011(v1.0)" xfId="747"/>
    <cellStyle name="40% - Акцент2 5" xfId="748"/>
    <cellStyle name="40% - Акцент2 5 2" xfId="749"/>
    <cellStyle name="40% - Акцент2 5 3" xfId="750"/>
    <cellStyle name="40% - Акцент2 5_46EE.2011(v1.0)" xfId="751"/>
    <cellStyle name="40% - Акцент2 6" xfId="752"/>
    <cellStyle name="40% - Акцент2 6 2" xfId="753"/>
    <cellStyle name="40% - Акцент2 6 3" xfId="754"/>
    <cellStyle name="40% - Акцент2 6_46EE.2011(v1.0)" xfId="755"/>
    <cellStyle name="40% - Акцент2 7" xfId="756"/>
    <cellStyle name="40% - Акцент2 7 2" xfId="757"/>
    <cellStyle name="40% - Акцент2 7 3" xfId="758"/>
    <cellStyle name="40% - Акцент2 7_46EE.2011(v1.0)" xfId="759"/>
    <cellStyle name="40% - Акцент2 8" xfId="760"/>
    <cellStyle name="40% - Акцент2 8 2" xfId="761"/>
    <cellStyle name="40% - Акцент2 8 3" xfId="762"/>
    <cellStyle name="40% - Акцент2 8_46EE.2011(v1.0)" xfId="763"/>
    <cellStyle name="40% - Акцент2 9" xfId="764"/>
    <cellStyle name="40% - Акцент2 9 2" xfId="765"/>
    <cellStyle name="40% - Акцент2 9 3" xfId="766"/>
    <cellStyle name="40% - Акцент2 9_46EE.2011(v1.0)" xfId="767"/>
    <cellStyle name="40% - Акцент3 10" xfId="768"/>
    <cellStyle name="40% - Акцент3 2" xfId="769"/>
    <cellStyle name="40% - Акцент3 2 2" xfId="770"/>
    <cellStyle name="40% - Акцент3 2 3" xfId="771"/>
    <cellStyle name="40% - Акцент3 2_46EE.2011(v1.0)" xfId="772"/>
    <cellStyle name="40% - Акцент3 3" xfId="773"/>
    <cellStyle name="40% - Акцент3 3 2" xfId="774"/>
    <cellStyle name="40% - Акцент3 3 3" xfId="775"/>
    <cellStyle name="40% - Акцент3 3_46EE.2011(v1.0)" xfId="776"/>
    <cellStyle name="40% - Акцент3 4" xfId="777"/>
    <cellStyle name="40% - Акцент3 4 2" xfId="778"/>
    <cellStyle name="40% - Акцент3 4 3" xfId="779"/>
    <cellStyle name="40% - Акцент3 4_46EE.2011(v1.0)" xfId="780"/>
    <cellStyle name="40% - Акцент3 5" xfId="781"/>
    <cellStyle name="40% - Акцент3 5 2" xfId="782"/>
    <cellStyle name="40% - Акцент3 5 3" xfId="783"/>
    <cellStyle name="40% - Акцент3 5_46EE.2011(v1.0)" xfId="784"/>
    <cellStyle name="40% - Акцент3 6" xfId="785"/>
    <cellStyle name="40% - Акцент3 6 2" xfId="786"/>
    <cellStyle name="40% - Акцент3 6 3" xfId="787"/>
    <cellStyle name="40% - Акцент3 6_46EE.2011(v1.0)" xfId="788"/>
    <cellStyle name="40% - Акцент3 7" xfId="789"/>
    <cellStyle name="40% - Акцент3 7 2" xfId="790"/>
    <cellStyle name="40% - Акцент3 7 3" xfId="791"/>
    <cellStyle name="40% - Акцент3 7_46EE.2011(v1.0)" xfId="792"/>
    <cellStyle name="40% - Акцент3 8" xfId="793"/>
    <cellStyle name="40% - Акцент3 8 2" xfId="794"/>
    <cellStyle name="40% - Акцент3 8 3" xfId="795"/>
    <cellStyle name="40% - Акцент3 8_46EE.2011(v1.0)" xfId="796"/>
    <cellStyle name="40% - Акцент3 9" xfId="797"/>
    <cellStyle name="40% - Акцент3 9 2" xfId="798"/>
    <cellStyle name="40% - Акцент3 9 3" xfId="799"/>
    <cellStyle name="40% - Акцент3 9_46EE.2011(v1.0)" xfId="800"/>
    <cellStyle name="40% - Акцент4 10" xfId="801"/>
    <cellStyle name="40% - Акцент4 2" xfId="802"/>
    <cellStyle name="40% - Акцент4 2 2" xfId="803"/>
    <cellStyle name="40% - Акцент4 2 3" xfId="804"/>
    <cellStyle name="40% - Акцент4 2_46EE.2011(v1.0)" xfId="805"/>
    <cellStyle name="40% - Акцент4 3" xfId="806"/>
    <cellStyle name="40% - Акцент4 3 2" xfId="807"/>
    <cellStyle name="40% - Акцент4 3 3" xfId="808"/>
    <cellStyle name="40% - Акцент4 3_46EE.2011(v1.0)" xfId="809"/>
    <cellStyle name="40% - Акцент4 4" xfId="810"/>
    <cellStyle name="40% - Акцент4 4 2" xfId="811"/>
    <cellStyle name="40% - Акцент4 4 3" xfId="812"/>
    <cellStyle name="40% - Акцент4 4_46EE.2011(v1.0)" xfId="813"/>
    <cellStyle name="40% - Акцент4 5" xfId="814"/>
    <cellStyle name="40% - Акцент4 5 2" xfId="815"/>
    <cellStyle name="40% - Акцент4 5 3" xfId="816"/>
    <cellStyle name="40% - Акцент4 5_46EE.2011(v1.0)" xfId="817"/>
    <cellStyle name="40% - Акцент4 6" xfId="818"/>
    <cellStyle name="40% - Акцент4 6 2" xfId="819"/>
    <cellStyle name="40% - Акцент4 6 3" xfId="820"/>
    <cellStyle name="40% - Акцент4 6_46EE.2011(v1.0)" xfId="821"/>
    <cellStyle name="40% - Акцент4 7" xfId="822"/>
    <cellStyle name="40% - Акцент4 7 2" xfId="823"/>
    <cellStyle name="40% - Акцент4 7 3" xfId="824"/>
    <cellStyle name="40% - Акцент4 7_46EE.2011(v1.0)" xfId="825"/>
    <cellStyle name="40% - Акцент4 8" xfId="826"/>
    <cellStyle name="40% - Акцент4 8 2" xfId="827"/>
    <cellStyle name="40% - Акцент4 8 3" xfId="828"/>
    <cellStyle name="40% - Акцент4 8_46EE.2011(v1.0)" xfId="829"/>
    <cellStyle name="40% - Акцент4 9" xfId="830"/>
    <cellStyle name="40% - Акцент4 9 2" xfId="831"/>
    <cellStyle name="40% - Акцент4 9 3" xfId="832"/>
    <cellStyle name="40% - Акцент4 9_46EE.2011(v1.0)" xfId="833"/>
    <cellStyle name="40% - Акцент5 10" xfId="834"/>
    <cellStyle name="40% - Акцент5 2" xfId="835"/>
    <cellStyle name="40% - Акцент5 2 2" xfId="836"/>
    <cellStyle name="40% - Акцент5 2 3" xfId="837"/>
    <cellStyle name="40% - Акцент5 2_46EE.2011(v1.0)" xfId="838"/>
    <cellStyle name="40% - Акцент5 3" xfId="839"/>
    <cellStyle name="40% - Акцент5 3 2" xfId="840"/>
    <cellStyle name="40% - Акцент5 3 3" xfId="841"/>
    <cellStyle name="40% - Акцент5 3_46EE.2011(v1.0)" xfId="842"/>
    <cellStyle name="40% - Акцент5 4" xfId="843"/>
    <cellStyle name="40% - Акцент5 4 2" xfId="844"/>
    <cellStyle name="40% - Акцент5 4 3" xfId="845"/>
    <cellStyle name="40% - Акцент5 4_46EE.2011(v1.0)" xfId="846"/>
    <cellStyle name="40% - Акцент5 5" xfId="847"/>
    <cellStyle name="40% - Акцент5 5 2" xfId="848"/>
    <cellStyle name="40% - Акцент5 5 3" xfId="849"/>
    <cellStyle name="40% - Акцент5 5_46EE.2011(v1.0)" xfId="850"/>
    <cellStyle name="40% - Акцент5 6" xfId="851"/>
    <cellStyle name="40% - Акцент5 6 2" xfId="852"/>
    <cellStyle name="40% - Акцент5 6 3" xfId="853"/>
    <cellStyle name="40% - Акцент5 6_46EE.2011(v1.0)" xfId="854"/>
    <cellStyle name="40% - Акцент5 7" xfId="855"/>
    <cellStyle name="40% - Акцент5 7 2" xfId="856"/>
    <cellStyle name="40% - Акцент5 7 3" xfId="857"/>
    <cellStyle name="40% - Акцент5 7_46EE.2011(v1.0)" xfId="858"/>
    <cellStyle name="40% - Акцент5 8" xfId="859"/>
    <cellStyle name="40% - Акцент5 8 2" xfId="860"/>
    <cellStyle name="40% - Акцент5 8 3" xfId="861"/>
    <cellStyle name="40% - Акцент5 8_46EE.2011(v1.0)" xfId="862"/>
    <cellStyle name="40% - Акцент5 9" xfId="863"/>
    <cellStyle name="40% - Акцент5 9 2" xfId="864"/>
    <cellStyle name="40% - Акцент5 9 3" xfId="865"/>
    <cellStyle name="40% - Акцент5 9_46EE.2011(v1.0)" xfId="866"/>
    <cellStyle name="40% - Акцент6 10" xfId="867"/>
    <cellStyle name="40% - Акцент6 2" xfId="868"/>
    <cellStyle name="40% - Акцент6 2 2" xfId="869"/>
    <cellStyle name="40% - Акцент6 2 3" xfId="870"/>
    <cellStyle name="40% - Акцент6 2_46EE.2011(v1.0)" xfId="871"/>
    <cellStyle name="40% - Акцент6 3" xfId="872"/>
    <cellStyle name="40% - Акцент6 3 2" xfId="873"/>
    <cellStyle name="40% - Акцент6 3 3" xfId="874"/>
    <cellStyle name="40% - Акцент6 3_46EE.2011(v1.0)" xfId="875"/>
    <cellStyle name="40% - Акцент6 4" xfId="876"/>
    <cellStyle name="40% - Акцент6 4 2" xfId="877"/>
    <cellStyle name="40% - Акцент6 4 3" xfId="878"/>
    <cellStyle name="40% - Акцент6 4_46EE.2011(v1.0)" xfId="879"/>
    <cellStyle name="40% - Акцент6 5" xfId="880"/>
    <cellStyle name="40% - Акцент6 5 2" xfId="881"/>
    <cellStyle name="40% - Акцент6 5 3" xfId="882"/>
    <cellStyle name="40% - Акцент6 5_46EE.2011(v1.0)" xfId="883"/>
    <cellStyle name="40% - Акцент6 6" xfId="884"/>
    <cellStyle name="40% - Акцент6 6 2" xfId="885"/>
    <cellStyle name="40% - Акцент6 6 3" xfId="886"/>
    <cellStyle name="40% - Акцент6 6_46EE.2011(v1.0)" xfId="887"/>
    <cellStyle name="40% - Акцент6 7" xfId="888"/>
    <cellStyle name="40% - Акцент6 7 2" xfId="889"/>
    <cellStyle name="40% - Акцент6 7 3" xfId="890"/>
    <cellStyle name="40% - Акцент6 7_46EE.2011(v1.0)" xfId="891"/>
    <cellStyle name="40% - Акцент6 8" xfId="892"/>
    <cellStyle name="40% - Акцент6 8 2" xfId="893"/>
    <cellStyle name="40% - Акцент6 8 3" xfId="894"/>
    <cellStyle name="40% - Акцент6 8_46EE.2011(v1.0)" xfId="895"/>
    <cellStyle name="40% - Акцент6 9" xfId="896"/>
    <cellStyle name="40% - Акцент6 9 2" xfId="897"/>
    <cellStyle name="40% - Акцент6 9 3" xfId="898"/>
    <cellStyle name="40% - Акцент6 9_46EE.2011(v1.0)" xfId="899"/>
    <cellStyle name="60% - Accent1" xfId="900"/>
    <cellStyle name="60% - Accent2" xfId="901"/>
    <cellStyle name="60% - Accent3" xfId="902"/>
    <cellStyle name="60% - Accent4" xfId="903"/>
    <cellStyle name="60% - Accent5" xfId="904"/>
    <cellStyle name="60% - Accent6" xfId="905"/>
    <cellStyle name="60% - Акцент1 2" xfId="906"/>
    <cellStyle name="60% - Акцент1 2 2" xfId="907"/>
    <cellStyle name="60% - Акцент1 3" xfId="908"/>
    <cellStyle name="60% - Акцент1 3 2" xfId="909"/>
    <cellStyle name="60% - Акцент1 4" xfId="910"/>
    <cellStyle name="60% - Акцент1 4 2" xfId="911"/>
    <cellStyle name="60% - Акцент1 5" xfId="912"/>
    <cellStyle name="60% - Акцент1 5 2" xfId="913"/>
    <cellStyle name="60% - Акцент1 6" xfId="914"/>
    <cellStyle name="60% - Акцент1 6 2" xfId="915"/>
    <cellStyle name="60% - Акцент1 7" xfId="916"/>
    <cellStyle name="60% - Акцент1 7 2" xfId="917"/>
    <cellStyle name="60% - Акцент1 8" xfId="918"/>
    <cellStyle name="60% - Акцент1 8 2" xfId="919"/>
    <cellStyle name="60% - Акцент1 9" xfId="920"/>
    <cellStyle name="60% - Акцент1 9 2" xfId="921"/>
    <cellStyle name="60% - Акцент2 2" xfId="922"/>
    <cellStyle name="60% - Акцент2 2 2" xfId="923"/>
    <cellStyle name="60% - Акцент2 3" xfId="924"/>
    <cellStyle name="60% - Акцент2 3 2" xfId="925"/>
    <cellStyle name="60% - Акцент2 4" xfId="926"/>
    <cellStyle name="60% - Акцент2 4 2" xfId="927"/>
    <cellStyle name="60% - Акцент2 5" xfId="928"/>
    <cellStyle name="60% - Акцент2 5 2" xfId="929"/>
    <cellStyle name="60% - Акцент2 6" xfId="930"/>
    <cellStyle name="60% - Акцент2 6 2" xfId="931"/>
    <cellStyle name="60% - Акцент2 7" xfId="932"/>
    <cellStyle name="60% - Акцент2 7 2" xfId="933"/>
    <cellStyle name="60% - Акцент2 8" xfId="934"/>
    <cellStyle name="60% - Акцент2 8 2" xfId="935"/>
    <cellStyle name="60% - Акцент2 9" xfId="936"/>
    <cellStyle name="60% - Акцент2 9 2" xfId="937"/>
    <cellStyle name="60% - Акцент3 2" xfId="938"/>
    <cellStyle name="60% - Акцент3 2 2" xfId="939"/>
    <cellStyle name="60% - Акцент3 3" xfId="940"/>
    <cellStyle name="60% - Акцент3 3 2" xfId="941"/>
    <cellStyle name="60% - Акцент3 4" xfId="942"/>
    <cellStyle name="60% - Акцент3 4 2" xfId="943"/>
    <cellStyle name="60% - Акцент3 5" xfId="944"/>
    <cellStyle name="60% - Акцент3 5 2" xfId="945"/>
    <cellStyle name="60% - Акцент3 6" xfId="946"/>
    <cellStyle name="60% - Акцент3 6 2" xfId="947"/>
    <cellStyle name="60% - Акцент3 7" xfId="948"/>
    <cellStyle name="60% - Акцент3 7 2" xfId="949"/>
    <cellStyle name="60% - Акцент3 8" xfId="950"/>
    <cellStyle name="60% - Акцент3 8 2" xfId="951"/>
    <cellStyle name="60% - Акцент3 9" xfId="952"/>
    <cellStyle name="60% - Акцент3 9 2" xfId="953"/>
    <cellStyle name="60% - Акцент4 2" xfId="954"/>
    <cellStyle name="60% - Акцент4 2 2" xfId="955"/>
    <cellStyle name="60% - Акцент4 3" xfId="956"/>
    <cellStyle name="60% - Акцент4 3 2" xfId="957"/>
    <cellStyle name="60% - Акцент4 4" xfId="958"/>
    <cellStyle name="60% - Акцент4 4 2" xfId="959"/>
    <cellStyle name="60% - Акцент4 5" xfId="960"/>
    <cellStyle name="60% - Акцент4 5 2" xfId="961"/>
    <cellStyle name="60% - Акцент4 6" xfId="962"/>
    <cellStyle name="60% - Акцент4 6 2" xfId="963"/>
    <cellStyle name="60% - Акцент4 7" xfId="964"/>
    <cellStyle name="60% - Акцент4 7 2" xfId="965"/>
    <cellStyle name="60% - Акцент4 8" xfId="966"/>
    <cellStyle name="60% - Акцент4 8 2" xfId="967"/>
    <cellStyle name="60% - Акцент4 9" xfId="968"/>
    <cellStyle name="60% - Акцент4 9 2" xfId="969"/>
    <cellStyle name="60% - Акцент5 2" xfId="970"/>
    <cellStyle name="60% - Акцент5 2 2" xfId="971"/>
    <cellStyle name="60% - Акцент5 3" xfId="972"/>
    <cellStyle name="60% - Акцент5 3 2" xfId="973"/>
    <cellStyle name="60% - Акцент5 4" xfId="974"/>
    <cellStyle name="60% - Акцент5 4 2" xfId="975"/>
    <cellStyle name="60% - Акцент5 5" xfId="976"/>
    <cellStyle name="60% - Акцент5 5 2" xfId="977"/>
    <cellStyle name="60% - Акцент5 6" xfId="978"/>
    <cellStyle name="60% - Акцент5 6 2" xfId="979"/>
    <cellStyle name="60% - Акцент5 7" xfId="980"/>
    <cellStyle name="60% - Акцент5 7 2" xfId="981"/>
    <cellStyle name="60% - Акцент5 8" xfId="982"/>
    <cellStyle name="60% - Акцент5 8 2" xfId="983"/>
    <cellStyle name="60% - Акцент5 9" xfId="984"/>
    <cellStyle name="60% - Акцент5 9 2" xfId="985"/>
    <cellStyle name="60% - Акцент6 2" xfId="986"/>
    <cellStyle name="60% - Акцент6 2 2" xfId="987"/>
    <cellStyle name="60% - Акцент6 3" xfId="988"/>
    <cellStyle name="60% - Акцент6 3 2" xfId="989"/>
    <cellStyle name="60% - Акцент6 4" xfId="990"/>
    <cellStyle name="60% - Акцент6 4 2" xfId="991"/>
    <cellStyle name="60% - Акцент6 5" xfId="992"/>
    <cellStyle name="60% - Акцент6 5 2" xfId="993"/>
    <cellStyle name="60% - Акцент6 6" xfId="994"/>
    <cellStyle name="60% - Акцент6 6 2" xfId="995"/>
    <cellStyle name="60% - Акцент6 7" xfId="996"/>
    <cellStyle name="60% - Акцент6 7 2" xfId="997"/>
    <cellStyle name="60% - Акцент6 8" xfId="998"/>
    <cellStyle name="60% - Акцент6 8 2" xfId="999"/>
    <cellStyle name="60% - Акцент6 9" xfId="1000"/>
    <cellStyle name="60% - Акцент6 9 2" xfId="1001"/>
    <cellStyle name="Accent1" xfId="1002"/>
    <cellStyle name="Accent2" xfId="1003"/>
    <cellStyle name="Accent3" xfId="1004"/>
    <cellStyle name="Accent4" xfId="1005"/>
    <cellStyle name="Accent5" xfId="1006"/>
    <cellStyle name="Accent6" xfId="1007"/>
    <cellStyle name="Ăčďĺđńńűëęŕ" xfId="1008"/>
    <cellStyle name="AFE" xfId="1009"/>
    <cellStyle name="Áĺççŕůčňíűé" xfId="1010"/>
    <cellStyle name="Äĺíĺćíűé [0]_(ňŕá 3č)" xfId="1011"/>
    <cellStyle name="Äĺíĺćíűé_(ňŕá 3č)" xfId="1012"/>
    <cellStyle name="Bad" xfId="1013"/>
    <cellStyle name="Blue" xfId="1014"/>
    <cellStyle name="Body_$Dollars" xfId="1015"/>
    <cellStyle name="Calculation" xfId="1016"/>
    <cellStyle name="Cells 2" xfId="1017"/>
    <cellStyle name="Check Cell" xfId="1018"/>
    <cellStyle name="Chek" xfId="1019"/>
    <cellStyle name="Comma [0]_Adjusted FS 1299" xfId="1020"/>
    <cellStyle name="Comma 0" xfId="1021"/>
    <cellStyle name="Comma 0*" xfId="1022"/>
    <cellStyle name="Comma 2" xfId="1023"/>
    <cellStyle name="Comma 3*" xfId="1024"/>
    <cellStyle name="Comma_Adjusted FS 1299" xfId="1025"/>
    <cellStyle name="Comma0" xfId="1026"/>
    <cellStyle name="Çŕůčňíűé" xfId="1027"/>
    <cellStyle name="Currency [0]" xfId="1028"/>
    <cellStyle name="Currency [0] 2" xfId="1029"/>
    <cellStyle name="Currency [0] 2 2" xfId="1030"/>
    <cellStyle name="Currency [0] 2 3" xfId="1031"/>
    <cellStyle name="Currency [0] 2 4" xfId="1032"/>
    <cellStyle name="Currency [0] 2 5" xfId="1033"/>
    <cellStyle name="Currency [0] 2 6" xfId="1034"/>
    <cellStyle name="Currency [0] 2 7" xfId="1035"/>
    <cellStyle name="Currency [0] 2 8" xfId="1036"/>
    <cellStyle name="Currency [0] 2 9" xfId="1037"/>
    <cellStyle name="Currency [0] 3" xfId="1038"/>
    <cellStyle name="Currency [0] 3 2" xfId="1039"/>
    <cellStyle name="Currency [0] 3 3" xfId="1040"/>
    <cellStyle name="Currency [0] 3 4" xfId="1041"/>
    <cellStyle name="Currency [0] 3 5" xfId="1042"/>
    <cellStyle name="Currency [0] 3 6" xfId="1043"/>
    <cellStyle name="Currency [0] 3 7" xfId="1044"/>
    <cellStyle name="Currency [0] 3 8" xfId="1045"/>
    <cellStyle name="Currency [0] 3 9" xfId="1046"/>
    <cellStyle name="Currency [0] 4" xfId="1047"/>
    <cellStyle name="Currency [0] 4 2" xfId="1048"/>
    <cellStyle name="Currency [0] 4 3" xfId="1049"/>
    <cellStyle name="Currency [0] 4 4" xfId="1050"/>
    <cellStyle name="Currency [0] 4 5" xfId="1051"/>
    <cellStyle name="Currency [0] 4 6" xfId="1052"/>
    <cellStyle name="Currency [0] 4 7" xfId="1053"/>
    <cellStyle name="Currency [0] 4 8" xfId="1054"/>
    <cellStyle name="Currency [0] 4 9" xfId="1055"/>
    <cellStyle name="Currency [0] 5" xfId="1056"/>
    <cellStyle name="Currency [0] 5 2" xfId="1057"/>
    <cellStyle name="Currency [0] 5 3" xfId="1058"/>
    <cellStyle name="Currency [0] 5 4" xfId="1059"/>
    <cellStyle name="Currency [0] 5 5" xfId="1060"/>
    <cellStyle name="Currency [0] 5 6" xfId="1061"/>
    <cellStyle name="Currency [0] 5 7" xfId="1062"/>
    <cellStyle name="Currency [0] 5 8" xfId="1063"/>
    <cellStyle name="Currency [0] 5 9" xfId="1064"/>
    <cellStyle name="Currency [0] 6" xfId="1065"/>
    <cellStyle name="Currency [0] 6 2" xfId="1066"/>
    <cellStyle name="Currency [0] 6 3" xfId="1067"/>
    <cellStyle name="Currency [0] 7" xfId="1068"/>
    <cellStyle name="Currency [0] 7 2" xfId="1069"/>
    <cellStyle name="Currency [0] 7 3" xfId="1070"/>
    <cellStyle name="Currency [0] 8" xfId="1071"/>
    <cellStyle name="Currency [0] 8 2" xfId="1072"/>
    <cellStyle name="Currency [0] 8 3" xfId="1073"/>
    <cellStyle name="Currency 0" xfId="1074"/>
    <cellStyle name="Currency 2" xfId="1075"/>
    <cellStyle name="Currency_06_9m" xfId="1076"/>
    <cellStyle name="Currency0" xfId="1077"/>
    <cellStyle name="Currency2" xfId="1078"/>
    <cellStyle name="Date" xfId="1079"/>
    <cellStyle name="Date Aligned" xfId="1080"/>
    <cellStyle name="Dates" xfId="1081"/>
    <cellStyle name="Dezimal [0]_NEGS" xfId="1082"/>
    <cellStyle name="Dezimal_NEGS" xfId="1083"/>
    <cellStyle name="Dotted Line" xfId="1084"/>
    <cellStyle name="E&amp;Y House" xfId="1085"/>
    <cellStyle name="E-mail" xfId="1086"/>
    <cellStyle name="E-mail 2" xfId="1087"/>
    <cellStyle name="E-mail_46EP.2012(v0.1)" xfId="1088"/>
    <cellStyle name="Euro" xfId="1089"/>
    <cellStyle name="ew" xfId="1090"/>
    <cellStyle name="Excel Built-in Normal" xfId="1091"/>
    <cellStyle name="Excel_BuiltIn_Hyperlink" xfId="1092"/>
    <cellStyle name="Explanatory Text" xfId="1093"/>
    <cellStyle name="F2" xfId="1094"/>
    <cellStyle name="F3" xfId="1095"/>
    <cellStyle name="F4" xfId="1096"/>
    <cellStyle name="F5" xfId="1097"/>
    <cellStyle name="F6" xfId="1098"/>
    <cellStyle name="F7" xfId="1099"/>
    <cellStyle name="F8" xfId="1100"/>
    <cellStyle name="Fixed" xfId="1101"/>
    <cellStyle name="fo]_x000d__x000a_UserName=Murat Zelef_x000d__x000a_UserCompany=Bumerang_x000d__x000a__x000d__x000a_[File Paths]_x000d__x000a_WorkingDirectory=C:\EQUIS\DLWIN_x000d__x000a_DownLoader=C" xfId="1102"/>
    <cellStyle name="Followed Hyperlink" xfId="1103"/>
    <cellStyle name="Footnote" xfId="1104"/>
    <cellStyle name="Good" xfId="1105"/>
    <cellStyle name="hard no" xfId="1106"/>
    <cellStyle name="Hard Percent" xfId="1107"/>
    <cellStyle name="hardno" xfId="1108"/>
    <cellStyle name="Header" xfId="1109"/>
    <cellStyle name="Header 3" xfId="1110"/>
    <cellStyle name="Heading" xfId="1111"/>
    <cellStyle name="Heading 1" xfId="1112"/>
    <cellStyle name="Heading 2" xfId="1113"/>
    <cellStyle name="Heading 3" xfId="1114"/>
    <cellStyle name="Heading 4" xfId="1115"/>
    <cellStyle name="Heading_GP.ITOG.4.78(v1.0) - для разделения" xfId="1116"/>
    <cellStyle name="Heading1" xfId="1117"/>
    <cellStyle name="Heading2" xfId="1118"/>
    <cellStyle name="Heading2 2" xfId="1119"/>
    <cellStyle name="Heading2_46EP.2012(v0.1)" xfId="1120"/>
    <cellStyle name="Hyperlink" xfId="1121"/>
    <cellStyle name="Îáű÷íűé__FES" xfId="1122"/>
    <cellStyle name="Îáû÷íûé_cogs" xfId="1123"/>
    <cellStyle name="Îňęđűâŕâřŕ˙ń˙ ăčďĺđńńűëęŕ" xfId="1124"/>
    <cellStyle name="Info" xfId="1125"/>
    <cellStyle name="Input" xfId="1126"/>
    <cellStyle name="InputCurrency" xfId="1127"/>
    <cellStyle name="InputCurrency2" xfId="1128"/>
    <cellStyle name="InputMultiple1" xfId="1129"/>
    <cellStyle name="InputPercent1" xfId="1130"/>
    <cellStyle name="Inputs" xfId="1131"/>
    <cellStyle name="Inputs (const)" xfId="1132"/>
    <cellStyle name="Inputs (const) 2" xfId="1133"/>
    <cellStyle name="Inputs (const)_46EP.2012(v0.1)" xfId="1134"/>
    <cellStyle name="Inputs 2" xfId="1135"/>
    <cellStyle name="Inputs Co" xfId="1136"/>
    <cellStyle name="Inputs_46EE.2011(v1.0)" xfId="1137"/>
    <cellStyle name="Linked Cell" xfId="1138"/>
    <cellStyle name="Millares [0]_RESULTS" xfId="1139"/>
    <cellStyle name="Millares_RESULTS" xfId="1140"/>
    <cellStyle name="Milliers [0]_RESULTS" xfId="1141"/>
    <cellStyle name="Milliers_RESULTS" xfId="1142"/>
    <cellStyle name="mnb" xfId="1143"/>
    <cellStyle name="Moneda [0]_RESULTS" xfId="1144"/>
    <cellStyle name="Moneda_RESULTS" xfId="1145"/>
    <cellStyle name="Monétaire [0]_RESULTS" xfId="1146"/>
    <cellStyle name="Monétaire_RESULTS" xfId="1147"/>
    <cellStyle name="Multiple" xfId="1148"/>
    <cellStyle name="Multiple1" xfId="1149"/>
    <cellStyle name="MultipleBelow" xfId="1150"/>
    <cellStyle name="namber" xfId="1151"/>
    <cellStyle name="Neutral" xfId="1152"/>
    <cellStyle name="Norma11l" xfId="1153"/>
    <cellStyle name="normal" xfId="1154"/>
    <cellStyle name="Normal - Style1" xfId="1155"/>
    <cellStyle name="normal 10" xfId="1156"/>
    <cellStyle name="Normal 2" xfId="1157"/>
    <cellStyle name="Normal 2 2" xfId="1158"/>
    <cellStyle name="Normal 2 3" xfId="1159"/>
    <cellStyle name="normal 3" xfId="1160"/>
    <cellStyle name="normal 4" xfId="1161"/>
    <cellStyle name="normal 5" xfId="1162"/>
    <cellStyle name="normal 6" xfId="1163"/>
    <cellStyle name="normal 7" xfId="1164"/>
    <cellStyle name="normal 8" xfId="1165"/>
    <cellStyle name="normal 9" xfId="1166"/>
    <cellStyle name="Normal." xfId="1167"/>
    <cellStyle name="Normal_06_9m" xfId="1168"/>
    <cellStyle name="Normal1" xfId="1169"/>
    <cellStyle name="Normal2" xfId="1170"/>
    <cellStyle name="NormalGB" xfId="1171"/>
    <cellStyle name="Normalny_24. 02. 97." xfId="1172"/>
    <cellStyle name="normбlnм_laroux" xfId="1173"/>
    <cellStyle name="Note" xfId="1174"/>
    <cellStyle name="number" xfId="1175"/>
    <cellStyle name="Ôčíŕíńîâűé [0]_(ňŕá 3č)" xfId="1176"/>
    <cellStyle name="Ôčíŕíńîâűé_(ňŕá 3č)" xfId="1177"/>
    <cellStyle name="Option" xfId="1178"/>
    <cellStyle name="Òûñÿ÷è [0]_cogs" xfId="1179"/>
    <cellStyle name="Òûñÿ÷è_cogs" xfId="1180"/>
    <cellStyle name="Output" xfId="1181"/>
    <cellStyle name="Page Number" xfId="1182"/>
    <cellStyle name="pb_page_heading_LS" xfId="1183"/>
    <cellStyle name="Percent_RS_Lianozovo-Samara_9m01" xfId="1184"/>
    <cellStyle name="Percent1" xfId="1185"/>
    <cellStyle name="Piug" xfId="1186"/>
    <cellStyle name="Plug" xfId="1187"/>
    <cellStyle name="Price_Body" xfId="1188"/>
    <cellStyle name="prochrek" xfId="1189"/>
    <cellStyle name="Protected" xfId="1190"/>
    <cellStyle name="Result" xfId="1191"/>
    <cellStyle name="Result2" xfId="1192"/>
    <cellStyle name="Salomon Logo" xfId="1193"/>
    <cellStyle name="SAPBEXaggData" xfId="1194"/>
    <cellStyle name="SAPBEXaggDataEmph" xfId="1195"/>
    <cellStyle name="SAPBEXaggItem" xfId="1196"/>
    <cellStyle name="SAPBEXaggItemX" xfId="1197"/>
    <cellStyle name="SAPBEXchaText" xfId="1198"/>
    <cellStyle name="SAPBEXexcBad7" xfId="1199"/>
    <cellStyle name="SAPBEXexcBad8" xfId="1200"/>
    <cellStyle name="SAPBEXexcBad9" xfId="1201"/>
    <cellStyle name="SAPBEXexcCritical4" xfId="1202"/>
    <cellStyle name="SAPBEXexcCritical5" xfId="1203"/>
    <cellStyle name="SAPBEXexcCritical6" xfId="1204"/>
    <cellStyle name="SAPBEXexcGood1" xfId="1205"/>
    <cellStyle name="SAPBEXexcGood2" xfId="1206"/>
    <cellStyle name="SAPBEXexcGood3" xfId="1207"/>
    <cellStyle name="SAPBEXfilterDrill" xfId="1208"/>
    <cellStyle name="SAPBEXfilterItem" xfId="1209"/>
    <cellStyle name="SAPBEXfilterText" xfId="1210"/>
    <cellStyle name="SAPBEXformats" xfId="1211"/>
    <cellStyle name="SAPBEXheaderItem" xfId="1212"/>
    <cellStyle name="SAPBEXheaderText" xfId="1213"/>
    <cellStyle name="SAPBEXHLevel0" xfId="1214"/>
    <cellStyle name="SAPBEXHLevel0X" xfId="1215"/>
    <cellStyle name="SAPBEXHLevel1" xfId="1216"/>
    <cellStyle name="SAPBEXHLevel1X" xfId="1217"/>
    <cellStyle name="SAPBEXHLevel2" xfId="1218"/>
    <cellStyle name="SAPBEXHLevel2X" xfId="1219"/>
    <cellStyle name="SAPBEXHLevel3" xfId="1220"/>
    <cellStyle name="SAPBEXHLevel3X" xfId="1221"/>
    <cellStyle name="SAPBEXinputData" xfId="1222"/>
    <cellStyle name="SAPBEXresData" xfId="1223"/>
    <cellStyle name="SAPBEXresDataEmph" xfId="1224"/>
    <cellStyle name="SAPBEXresItem" xfId="1225"/>
    <cellStyle name="SAPBEXresItemX" xfId="1226"/>
    <cellStyle name="SAPBEXstdData" xfId="1227"/>
    <cellStyle name="SAPBEXstdDataEmph" xfId="1228"/>
    <cellStyle name="SAPBEXstdItem" xfId="1229"/>
    <cellStyle name="SAPBEXstdItemX" xfId="1230"/>
    <cellStyle name="SAPBEXtitle" xfId="1231"/>
    <cellStyle name="SAPBEXundefined" xfId="1232"/>
    <cellStyle name="st1" xfId="1233"/>
    <cellStyle name="Standard_NEGS" xfId="1234"/>
    <cellStyle name="Style 1" xfId="1235"/>
    <cellStyle name="Table Head" xfId="1236"/>
    <cellStyle name="Table Head Aligned" xfId="1237"/>
    <cellStyle name="Table Head Blue" xfId="1238"/>
    <cellStyle name="Table Head Green" xfId="1239"/>
    <cellStyle name="Table Head_Val_Sum_Graph" xfId="1240"/>
    <cellStyle name="Table Heading" xfId="1241"/>
    <cellStyle name="Table Heading 2" xfId="1242"/>
    <cellStyle name="Table Heading_46EP.2012(v0.1)" xfId="1243"/>
    <cellStyle name="Table Text" xfId="1244"/>
    <cellStyle name="Table Title" xfId="1245"/>
    <cellStyle name="Table Units" xfId="1246"/>
    <cellStyle name="Table_Header" xfId="1247"/>
    <cellStyle name="TableStyleLight1" xfId="1248"/>
    <cellStyle name="TableStyleLight1 2" xfId="1249"/>
    <cellStyle name="Text" xfId="1250"/>
    <cellStyle name="Text 1" xfId="1251"/>
    <cellStyle name="Text Head" xfId="1252"/>
    <cellStyle name="Text Head 1" xfId="1253"/>
    <cellStyle name="Title" xfId="1254"/>
    <cellStyle name="Title 4" xfId="1255"/>
    <cellStyle name="Total" xfId="1256"/>
    <cellStyle name="TotalCurrency" xfId="1257"/>
    <cellStyle name="Underline_Single" xfId="1258"/>
    <cellStyle name="Unit" xfId="1259"/>
    <cellStyle name="Warning Text" xfId="1260"/>
    <cellStyle name="year" xfId="1261"/>
    <cellStyle name="Акцент1 2" xfId="1262"/>
    <cellStyle name="Акцент1 2 2" xfId="1263"/>
    <cellStyle name="Акцент1 3" xfId="1264"/>
    <cellStyle name="Акцент1 3 2" xfId="1265"/>
    <cellStyle name="Акцент1 4" xfId="1266"/>
    <cellStyle name="Акцент1 4 2" xfId="1267"/>
    <cellStyle name="Акцент1 5" xfId="1268"/>
    <cellStyle name="Акцент1 5 2" xfId="1269"/>
    <cellStyle name="Акцент1 6" xfId="1270"/>
    <cellStyle name="Акцент1 6 2" xfId="1271"/>
    <cellStyle name="Акцент1 7" xfId="1272"/>
    <cellStyle name="Акцент1 7 2" xfId="1273"/>
    <cellStyle name="Акцент1 8" xfId="1274"/>
    <cellStyle name="Акцент1 8 2" xfId="1275"/>
    <cellStyle name="Акцент1 9" xfId="1276"/>
    <cellStyle name="Акцент1 9 2" xfId="1277"/>
    <cellStyle name="Акцент2 2" xfId="1278"/>
    <cellStyle name="Акцент2 2 2" xfId="1279"/>
    <cellStyle name="Акцент2 3" xfId="1280"/>
    <cellStyle name="Акцент2 3 2" xfId="1281"/>
    <cellStyle name="Акцент2 4" xfId="1282"/>
    <cellStyle name="Акцент2 4 2" xfId="1283"/>
    <cellStyle name="Акцент2 5" xfId="1284"/>
    <cellStyle name="Акцент2 5 2" xfId="1285"/>
    <cellStyle name="Акцент2 6" xfId="1286"/>
    <cellStyle name="Акцент2 6 2" xfId="1287"/>
    <cellStyle name="Акцент2 7" xfId="1288"/>
    <cellStyle name="Акцент2 7 2" xfId="1289"/>
    <cellStyle name="Акцент2 8" xfId="1290"/>
    <cellStyle name="Акцент2 8 2" xfId="1291"/>
    <cellStyle name="Акцент2 9" xfId="1292"/>
    <cellStyle name="Акцент2 9 2" xfId="1293"/>
    <cellStyle name="Акцент3 2" xfId="1294"/>
    <cellStyle name="Акцент3 2 2" xfId="1295"/>
    <cellStyle name="Акцент3 3" xfId="1296"/>
    <cellStyle name="Акцент3 3 2" xfId="1297"/>
    <cellStyle name="Акцент3 4" xfId="1298"/>
    <cellStyle name="Акцент3 4 2" xfId="1299"/>
    <cellStyle name="Акцент3 5" xfId="1300"/>
    <cellStyle name="Акцент3 5 2" xfId="1301"/>
    <cellStyle name="Акцент3 6" xfId="1302"/>
    <cellStyle name="Акцент3 6 2" xfId="1303"/>
    <cellStyle name="Акцент3 7" xfId="1304"/>
    <cellStyle name="Акцент3 7 2" xfId="1305"/>
    <cellStyle name="Акцент3 8" xfId="1306"/>
    <cellStyle name="Акцент3 8 2" xfId="1307"/>
    <cellStyle name="Акцент3 9" xfId="1308"/>
    <cellStyle name="Акцент3 9 2" xfId="1309"/>
    <cellStyle name="Акцент4 2" xfId="1310"/>
    <cellStyle name="Акцент4 2 2" xfId="1311"/>
    <cellStyle name="Акцент4 3" xfId="1312"/>
    <cellStyle name="Акцент4 3 2" xfId="1313"/>
    <cellStyle name="Акцент4 4" xfId="1314"/>
    <cellStyle name="Акцент4 4 2" xfId="1315"/>
    <cellStyle name="Акцент4 5" xfId="1316"/>
    <cellStyle name="Акцент4 5 2" xfId="1317"/>
    <cellStyle name="Акцент4 6" xfId="1318"/>
    <cellStyle name="Акцент4 6 2" xfId="1319"/>
    <cellStyle name="Акцент4 7" xfId="1320"/>
    <cellStyle name="Акцент4 7 2" xfId="1321"/>
    <cellStyle name="Акцент4 8" xfId="1322"/>
    <cellStyle name="Акцент4 8 2" xfId="1323"/>
    <cellStyle name="Акцент4 9" xfId="1324"/>
    <cellStyle name="Акцент4 9 2" xfId="1325"/>
    <cellStyle name="Акцент5 2" xfId="1326"/>
    <cellStyle name="Акцент5 2 2" xfId="1327"/>
    <cellStyle name="Акцент5 3" xfId="1328"/>
    <cellStyle name="Акцент5 3 2" xfId="1329"/>
    <cellStyle name="Акцент5 4" xfId="1330"/>
    <cellStyle name="Акцент5 4 2" xfId="1331"/>
    <cellStyle name="Акцент5 5" xfId="1332"/>
    <cellStyle name="Акцент5 5 2" xfId="1333"/>
    <cellStyle name="Акцент5 6" xfId="1334"/>
    <cellStyle name="Акцент5 6 2" xfId="1335"/>
    <cellStyle name="Акцент5 7" xfId="1336"/>
    <cellStyle name="Акцент5 7 2" xfId="1337"/>
    <cellStyle name="Акцент5 8" xfId="1338"/>
    <cellStyle name="Акцент5 8 2" xfId="1339"/>
    <cellStyle name="Акцент5 9" xfId="1340"/>
    <cellStyle name="Акцент5 9 2" xfId="1341"/>
    <cellStyle name="Акцент6 2" xfId="1342"/>
    <cellStyle name="Акцент6 2 2" xfId="1343"/>
    <cellStyle name="Акцент6 3" xfId="1344"/>
    <cellStyle name="Акцент6 3 2" xfId="1345"/>
    <cellStyle name="Акцент6 4" xfId="1346"/>
    <cellStyle name="Акцент6 4 2" xfId="1347"/>
    <cellStyle name="Акцент6 5" xfId="1348"/>
    <cellStyle name="Акцент6 5 2" xfId="1349"/>
    <cellStyle name="Акцент6 6" xfId="1350"/>
    <cellStyle name="Акцент6 6 2" xfId="1351"/>
    <cellStyle name="Акцент6 7" xfId="1352"/>
    <cellStyle name="Акцент6 7 2" xfId="1353"/>
    <cellStyle name="Акцент6 8" xfId="1354"/>
    <cellStyle name="Акцент6 8 2" xfId="1355"/>
    <cellStyle name="Акцент6 9" xfId="1356"/>
    <cellStyle name="Акцент6 9 2" xfId="1357"/>
    <cellStyle name="Беззащитный" xfId="1358"/>
    <cellStyle name="Ввод  2" xfId="1359"/>
    <cellStyle name="Ввод  2 2" xfId="1360"/>
    <cellStyle name="Ввод  2_46EE.2011(v1.0)" xfId="1361"/>
    <cellStyle name="Ввод  3" xfId="1362"/>
    <cellStyle name="Ввод  3 2" xfId="1363"/>
    <cellStyle name="Ввод  3_46EE.2011(v1.0)" xfId="1364"/>
    <cellStyle name="Ввод  4" xfId="1365"/>
    <cellStyle name="Ввод  4 2" xfId="1366"/>
    <cellStyle name="Ввод  4_46EE.2011(v1.0)" xfId="1367"/>
    <cellStyle name="Ввод  5" xfId="1368"/>
    <cellStyle name="Ввод  5 2" xfId="1369"/>
    <cellStyle name="Ввод  5_46EE.2011(v1.0)" xfId="1370"/>
    <cellStyle name="Ввод  6" xfId="1371"/>
    <cellStyle name="Ввод  6 2" xfId="1372"/>
    <cellStyle name="Ввод  6_46EE.2011(v1.0)" xfId="1373"/>
    <cellStyle name="Ввод  7" xfId="1374"/>
    <cellStyle name="Ввод  7 2" xfId="1375"/>
    <cellStyle name="Ввод  7_46EE.2011(v1.0)" xfId="1376"/>
    <cellStyle name="Ввод  8" xfId="1377"/>
    <cellStyle name="Ввод  8 2" xfId="1378"/>
    <cellStyle name="Ввод  8_46EE.2011(v1.0)" xfId="1379"/>
    <cellStyle name="Ввод  9" xfId="1380"/>
    <cellStyle name="Ввод  9 2" xfId="1381"/>
    <cellStyle name="Ввод  9_46EE.2011(v1.0)" xfId="1382"/>
    <cellStyle name="Верт. заголовок" xfId="1383"/>
    <cellStyle name="Вес_продукта" xfId="1384"/>
    <cellStyle name="Вывод 2" xfId="1385"/>
    <cellStyle name="Вывод 2 2" xfId="1386"/>
    <cellStyle name="Вывод 2_46EE.2011(v1.0)" xfId="1387"/>
    <cellStyle name="Вывод 3" xfId="1388"/>
    <cellStyle name="Вывод 3 2" xfId="1389"/>
    <cellStyle name="Вывод 3_46EE.2011(v1.0)" xfId="1390"/>
    <cellStyle name="Вывод 4" xfId="1391"/>
    <cellStyle name="Вывод 4 2" xfId="1392"/>
    <cellStyle name="Вывод 4_46EE.2011(v1.0)" xfId="1393"/>
    <cellStyle name="Вывод 5" xfId="1394"/>
    <cellStyle name="Вывод 5 2" xfId="1395"/>
    <cellStyle name="Вывод 5_46EE.2011(v1.0)" xfId="1396"/>
    <cellStyle name="Вывод 6" xfId="1397"/>
    <cellStyle name="Вывод 6 2" xfId="1398"/>
    <cellStyle name="Вывод 6_46EE.2011(v1.0)" xfId="1399"/>
    <cellStyle name="Вывод 7" xfId="1400"/>
    <cellStyle name="Вывод 7 2" xfId="1401"/>
    <cellStyle name="Вывод 7_46EE.2011(v1.0)" xfId="1402"/>
    <cellStyle name="Вывод 8" xfId="1403"/>
    <cellStyle name="Вывод 8 2" xfId="1404"/>
    <cellStyle name="Вывод 8_46EE.2011(v1.0)" xfId="1405"/>
    <cellStyle name="Вывод 9" xfId="1406"/>
    <cellStyle name="Вывод 9 2" xfId="1407"/>
    <cellStyle name="Вывод 9_46EE.2011(v1.0)" xfId="1408"/>
    <cellStyle name="Вычисление 2" xfId="1409"/>
    <cellStyle name="Вычисление 2 2" xfId="1410"/>
    <cellStyle name="Вычисление 2_46EE.2011(v1.0)" xfId="1411"/>
    <cellStyle name="Вычисление 3" xfId="1412"/>
    <cellStyle name="Вычисление 3 2" xfId="1413"/>
    <cellStyle name="Вычисление 3_46EE.2011(v1.0)" xfId="1414"/>
    <cellStyle name="Вычисление 4" xfId="1415"/>
    <cellStyle name="Вычисление 4 2" xfId="1416"/>
    <cellStyle name="Вычисление 4_46EE.2011(v1.0)" xfId="1417"/>
    <cellStyle name="Вычисление 5" xfId="1418"/>
    <cellStyle name="Вычисление 5 2" xfId="1419"/>
    <cellStyle name="Вычисление 5_46EE.2011(v1.0)" xfId="1420"/>
    <cellStyle name="Вычисление 6" xfId="1421"/>
    <cellStyle name="Вычисление 6 2" xfId="1422"/>
    <cellStyle name="Вычисление 6_46EE.2011(v1.0)" xfId="1423"/>
    <cellStyle name="Вычисление 7" xfId="1424"/>
    <cellStyle name="Вычисление 7 2" xfId="1425"/>
    <cellStyle name="Вычисление 7_46EE.2011(v1.0)" xfId="1426"/>
    <cellStyle name="Вычисление 8" xfId="1427"/>
    <cellStyle name="Вычисление 8 2" xfId="1428"/>
    <cellStyle name="Вычисление 8_46EE.2011(v1.0)" xfId="1429"/>
    <cellStyle name="Вычисление 9" xfId="1430"/>
    <cellStyle name="Вычисление 9 2" xfId="1431"/>
    <cellStyle name="Вычисление 9_46EE.2011(v1.0)" xfId="1432"/>
    <cellStyle name="Гиперссылка 2" xfId="1433"/>
    <cellStyle name="Гиперссылка 2 2" xfId="1434"/>
    <cellStyle name="Гиперссылка 3" xfId="1435"/>
    <cellStyle name="Гиперссылка 4" xfId="1436"/>
    <cellStyle name="Группа" xfId="1437"/>
    <cellStyle name="Группа 0" xfId="1438"/>
    <cellStyle name="Группа 1" xfId="1439"/>
    <cellStyle name="Группа 2" xfId="1440"/>
    <cellStyle name="Группа 3" xfId="1441"/>
    <cellStyle name="Группа 4" xfId="1442"/>
    <cellStyle name="Группа 5" xfId="1443"/>
    <cellStyle name="Группа 6" xfId="1444"/>
    <cellStyle name="Группа 7" xfId="1445"/>
    <cellStyle name="Группа 8" xfId="1446"/>
    <cellStyle name="Группа_additional slides_04.12.03 _1" xfId="1447"/>
    <cellStyle name="ДАТА" xfId="1448"/>
    <cellStyle name="ДАТА 2" xfId="1449"/>
    <cellStyle name="ДАТА 3" xfId="1450"/>
    <cellStyle name="ДАТА 4" xfId="1451"/>
    <cellStyle name="ДАТА 5" xfId="1452"/>
    <cellStyle name="ДАТА 6" xfId="1453"/>
    <cellStyle name="ДАТА 7" xfId="1454"/>
    <cellStyle name="ДАТА 8" xfId="1455"/>
    <cellStyle name="ДАТА 9" xfId="1456"/>
    <cellStyle name="ДАТА_1" xfId="1457"/>
    <cellStyle name="Денежный 2" xfId="1458"/>
    <cellStyle name="Денежный 2 2" xfId="1459"/>
    <cellStyle name="Денежный 2_INDEX.STATION.2012(v1.0)_" xfId="1460"/>
    <cellStyle name="Заголовок" xfId="1461"/>
    <cellStyle name="Заголовок 1 2" xfId="1462"/>
    <cellStyle name="Заголовок 1 2 2" xfId="1463"/>
    <cellStyle name="Заголовок 1 2_46EE.2011(v1.0)" xfId="1464"/>
    <cellStyle name="Заголовок 1 3" xfId="1465"/>
    <cellStyle name="Заголовок 1 3 2" xfId="1466"/>
    <cellStyle name="Заголовок 1 3_46EE.2011(v1.0)" xfId="1467"/>
    <cellStyle name="Заголовок 1 4" xfId="1468"/>
    <cellStyle name="Заголовок 1 4 2" xfId="1469"/>
    <cellStyle name="Заголовок 1 4_46EE.2011(v1.0)" xfId="1470"/>
    <cellStyle name="Заголовок 1 5" xfId="1471"/>
    <cellStyle name="Заголовок 1 5 2" xfId="1472"/>
    <cellStyle name="Заголовок 1 5_46EE.2011(v1.0)" xfId="1473"/>
    <cellStyle name="Заголовок 1 6" xfId="1474"/>
    <cellStyle name="Заголовок 1 6 2" xfId="1475"/>
    <cellStyle name="Заголовок 1 6_46EE.2011(v1.0)" xfId="1476"/>
    <cellStyle name="Заголовок 1 7" xfId="1477"/>
    <cellStyle name="Заголовок 1 7 2" xfId="1478"/>
    <cellStyle name="Заголовок 1 7_46EE.2011(v1.0)" xfId="1479"/>
    <cellStyle name="Заголовок 1 8" xfId="1480"/>
    <cellStyle name="Заголовок 1 8 2" xfId="1481"/>
    <cellStyle name="Заголовок 1 8_46EE.2011(v1.0)" xfId="1482"/>
    <cellStyle name="Заголовок 1 9" xfId="1483"/>
    <cellStyle name="Заголовок 1 9 2" xfId="1484"/>
    <cellStyle name="Заголовок 1 9_46EE.2011(v1.0)" xfId="1485"/>
    <cellStyle name="Заголовок 2 2" xfId="1486"/>
    <cellStyle name="Заголовок 2 2 2" xfId="1487"/>
    <cellStyle name="Заголовок 2 2_46EE.2011(v1.0)" xfId="1488"/>
    <cellStyle name="Заголовок 2 3" xfId="1489"/>
    <cellStyle name="Заголовок 2 3 2" xfId="1490"/>
    <cellStyle name="Заголовок 2 3_46EE.2011(v1.0)" xfId="1491"/>
    <cellStyle name="Заголовок 2 4" xfId="1492"/>
    <cellStyle name="Заголовок 2 4 2" xfId="1493"/>
    <cellStyle name="Заголовок 2 4_46EE.2011(v1.0)" xfId="1494"/>
    <cellStyle name="Заголовок 2 5" xfId="1495"/>
    <cellStyle name="Заголовок 2 5 2" xfId="1496"/>
    <cellStyle name="Заголовок 2 5_46EE.2011(v1.0)" xfId="1497"/>
    <cellStyle name="Заголовок 2 6" xfId="1498"/>
    <cellStyle name="Заголовок 2 6 2" xfId="1499"/>
    <cellStyle name="Заголовок 2 6_46EE.2011(v1.0)" xfId="1500"/>
    <cellStyle name="Заголовок 2 7" xfId="1501"/>
    <cellStyle name="Заголовок 2 7 2" xfId="1502"/>
    <cellStyle name="Заголовок 2 7_46EE.2011(v1.0)" xfId="1503"/>
    <cellStyle name="Заголовок 2 8" xfId="1504"/>
    <cellStyle name="Заголовок 2 8 2" xfId="1505"/>
    <cellStyle name="Заголовок 2 8_46EE.2011(v1.0)" xfId="1506"/>
    <cellStyle name="Заголовок 2 9" xfId="1507"/>
    <cellStyle name="Заголовок 2 9 2" xfId="1508"/>
    <cellStyle name="Заголовок 2 9_46EE.2011(v1.0)" xfId="1509"/>
    <cellStyle name="Заголовок 3 2" xfId="1510"/>
    <cellStyle name="Заголовок 3 2 2" xfId="1511"/>
    <cellStyle name="Заголовок 3 2_46EE.2011(v1.0)" xfId="1512"/>
    <cellStyle name="Заголовок 3 3" xfId="1513"/>
    <cellStyle name="Заголовок 3 3 2" xfId="1514"/>
    <cellStyle name="Заголовок 3 3_46EE.2011(v1.0)" xfId="1515"/>
    <cellStyle name="Заголовок 3 4" xfId="1516"/>
    <cellStyle name="Заголовок 3 4 2" xfId="1517"/>
    <cellStyle name="Заголовок 3 4_46EE.2011(v1.0)" xfId="1518"/>
    <cellStyle name="Заголовок 3 5" xfId="1519"/>
    <cellStyle name="Заголовок 3 5 2" xfId="1520"/>
    <cellStyle name="Заголовок 3 5_46EE.2011(v1.0)" xfId="1521"/>
    <cellStyle name="Заголовок 3 6" xfId="1522"/>
    <cellStyle name="Заголовок 3 6 2" xfId="1523"/>
    <cellStyle name="Заголовок 3 6_46EE.2011(v1.0)" xfId="1524"/>
    <cellStyle name="Заголовок 3 7" xfId="1525"/>
    <cellStyle name="Заголовок 3 7 2" xfId="1526"/>
    <cellStyle name="Заголовок 3 7_46EE.2011(v1.0)" xfId="1527"/>
    <cellStyle name="Заголовок 3 8" xfId="1528"/>
    <cellStyle name="Заголовок 3 8 2" xfId="1529"/>
    <cellStyle name="Заголовок 3 8_46EE.2011(v1.0)" xfId="1530"/>
    <cellStyle name="Заголовок 3 9" xfId="1531"/>
    <cellStyle name="Заголовок 3 9 2" xfId="1532"/>
    <cellStyle name="Заголовок 3 9_46EE.2011(v1.0)" xfId="1533"/>
    <cellStyle name="Заголовок 4 2" xfId="1534"/>
    <cellStyle name="Заголовок 4 2 2" xfId="1535"/>
    <cellStyle name="Заголовок 4 3" xfId="1536"/>
    <cellStyle name="Заголовок 4 3 2" xfId="1537"/>
    <cellStyle name="Заголовок 4 4" xfId="1538"/>
    <cellStyle name="Заголовок 4 4 2" xfId="1539"/>
    <cellStyle name="Заголовок 4 5" xfId="1540"/>
    <cellStyle name="Заголовок 4 5 2" xfId="1541"/>
    <cellStyle name="Заголовок 4 6" xfId="1542"/>
    <cellStyle name="Заголовок 4 6 2" xfId="1543"/>
    <cellStyle name="Заголовок 4 7" xfId="1544"/>
    <cellStyle name="Заголовок 4 7 2" xfId="1545"/>
    <cellStyle name="Заголовок 4 8" xfId="1546"/>
    <cellStyle name="Заголовок 4 8 2" xfId="1547"/>
    <cellStyle name="Заголовок 4 9" xfId="1548"/>
    <cellStyle name="Заголовок 4 9 2" xfId="1549"/>
    <cellStyle name="ЗАГОЛОВОК1" xfId="1550"/>
    <cellStyle name="ЗАГОЛОВОК2" xfId="1551"/>
    <cellStyle name="ЗаголовокСтолбца" xfId="1552"/>
    <cellStyle name="Защитный" xfId="1553"/>
    <cellStyle name="Значение" xfId="1554"/>
    <cellStyle name="Зоголовок" xfId="1555"/>
    <cellStyle name="Итог 2" xfId="1556"/>
    <cellStyle name="Итог 2 2" xfId="1557"/>
    <cellStyle name="Итог 2_46EE.2011(v1.0)" xfId="1558"/>
    <cellStyle name="Итог 3" xfId="1559"/>
    <cellStyle name="Итог 3 2" xfId="1560"/>
    <cellStyle name="Итог 3_46EE.2011(v1.0)" xfId="1561"/>
    <cellStyle name="Итог 4" xfId="1562"/>
    <cellStyle name="Итог 4 2" xfId="1563"/>
    <cellStyle name="Итог 4_46EE.2011(v1.0)" xfId="1564"/>
    <cellStyle name="Итог 5" xfId="1565"/>
    <cellStyle name="Итог 5 2" xfId="1566"/>
    <cellStyle name="Итог 5_46EE.2011(v1.0)" xfId="1567"/>
    <cellStyle name="Итог 6" xfId="1568"/>
    <cellStyle name="Итог 6 2" xfId="1569"/>
    <cellStyle name="Итог 6_46EE.2011(v1.0)" xfId="1570"/>
    <cellStyle name="Итог 7" xfId="1571"/>
    <cellStyle name="Итог 7 2" xfId="1572"/>
    <cellStyle name="Итог 7_46EE.2011(v1.0)" xfId="1573"/>
    <cellStyle name="Итог 8" xfId="1574"/>
    <cellStyle name="Итог 8 2" xfId="1575"/>
    <cellStyle name="Итог 8_46EE.2011(v1.0)" xfId="1576"/>
    <cellStyle name="Итог 9" xfId="1577"/>
    <cellStyle name="Итог 9 2" xfId="1578"/>
    <cellStyle name="Итог 9_46EE.2011(v1.0)" xfId="1579"/>
    <cellStyle name="Итого" xfId="1580"/>
    <cellStyle name="ИТОГОВЫЙ" xfId="1581"/>
    <cellStyle name="ИТОГОВЫЙ 2" xfId="1582"/>
    <cellStyle name="ИТОГОВЫЙ 3" xfId="1583"/>
    <cellStyle name="ИТОГОВЫЙ 4" xfId="1584"/>
    <cellStyle name="ИТОГОВЫЙ 5" xfId="1585"/>
    <cellStyle name="ИТОГОВЫЙ 6" xfId="1586"/>
    <cellStyle name="ИТОГОВЫЙ 7" xfId="1587"/>
    <cellStyle name="ИТОГОВЫЙ 8" xfId="1588"/>
    <cellStyle name="ИТОГОВЫЙ 9" xfId="1589"/>
    <cellStyle name="ИТОГОВЫЙ_1" xfId="1590"/>
    <cellStyle name="Контрольная ячейка 2" xfId="1591"/>
    <cellStyle name="Контрольная ячейка 2 2" xfId="1592"/>
    <cellStyle name="Контрольная ячейка 2_46EE.2011(v1.0)" xfId="1593"/>
    <cellStyle name="Контрольная ячейка 3" xfId="1594"/>
    <cellStyle name="Контрольная ячейка 3 2" xfId="1595"/>
    <cellStyle name="Контрольная ячейка 3_46EE.2011(v1.0)" xfId="1596"/>
    <cellStyle name="Контрольная ячейка 4" xfId="1597"/>
    <cellStyle name="Контрольная ячейка 4 2" xfId="1598"/>
    <cellStyle name="Контрольная ячейка 4_46EE.2011(v1.0)" xfId="1599"/>
    <cellStyle name="Контрольная ячейка 5" xfId="1600"/>
    <cellStyle name="Контрольная ячейка 5 2" xfId="1601"/>
    <cellStyle name="Контрольная ячейка 5_46EE.2011(v1.0)" xfId="1602"/>
    <cellStyle name="Контрольная ячейка 6" xfId="1603"/>
    <cellStyle name="Контрольная ячейка 6 2" xfId="1604"/>
    <cellStyle name="Контрольная ячейка 6_46EE.2011(v1.0)" xfId="1605"/>
    <cellStyle name="Контрольная ячейка 7" xfId="1606"/>
    <cellStyle name="Контрольная ячейка 7 2" xfId="1607"/>
    <cellStyle name="Контрольная ячейка 7_46EE.2011(v1.0)" xfId="1608"/>
    <cellStyle name="Контрольная ячейка 8" xfId="1609"/>
    <cellStyle name="Контрольная ячейка 8 2" xfId="1610"/>
    <cellStyle name="Контрольная ячейка 8_46EE.2011(v1.0)" xfId="1611"/>
    <cellStyle name="Контрольная ячейка 9" xfId="1612"/>
    <cellStyle name="Контрольная ячейка 9 2" xfId="1613"/>
    <cellStyle name="Контрольная ячейка 9_46EE.2011(v1.0)" xfId="1614"/>
    <cellStyle name="Миша (бланки отчетности)" xfId="1615"/>
    <cellStyle name="Мои наименования показателей" xfId="1616"/>
    <cellStyle name="Мои наименования показателей 2" xfId="1617"/>
    <cellStyle name="Мои наименования показателей 2 2" xfId="1618"/>
    <cellStyle name="Мои наименования показателей 2 3" xfId="1619"/>
    <cellStyle name="Мои наименования показателей 2 4" xfId="1620"/>
    <cellStyle name="Мои наименования показателей 2 5" xfId="1621"/>
    <cellStyle name="Мои наименования показателей 2 6" xfId="1622"/>
    <cellStyle name="Мои наименования показателей 2 7" xfId="1623"/>
    <cellStyle name="Мои наименования показателей 2 8" xfId="1624"/>
    <cellStyle name="Мои наименования показателей 2 9" xfId="1625"/>
    <cellStyle name="Мои наименования показателей 2_1" xfId="1626"/>
    <cellStyle name="Мои наименования показателей 3" xfId="1627"/>
    <cellStyle name="Мои наименования показателей 3 2" xfId="1628"/>
    <cellStyle name="Мои наименования показателей 3 3" xfId="1629"/>
    <cellStyle name="Мои наименования показателей 3 4" xfId="1630"/>
    <cellStyle name="Мои наименования показателей 3 5" xfId="1631"/>
    <cellStyle name="Мои наименования показателей 3 6" xfId="1632"/>
    <cellStyle name="Мои наименования показателей 3 7" xfId="1633"/>
    <cellStyle name="Мои наименования показателей 3 8" xfId="1634"/>
    <cellStyle name="Мои наименования показателей 3 9" xfId="1635"/>
    <cellStyle name="Мои наименования показателей 3_1" xfId="1636"/>
    <cellStyle name="Мои наименования показателей 4" xfId="1637"/>
    <cellStyle name="Мои наименования показателей 4 2" xfId="1638"/>
    <cellStyle name="Мои наименования показателей 4 3" xfId="1639"/>
    <cellStyle name="Мои наименования показателей 4 4" xfId="1640"/>
    <cellStyle name="Мои наименования показателей 4 5" xfId="1641"/>
    <cellStyle name="Мои наименования показателей 4 6" xfId="1642"/>
    <cellStyle name="Мои наименования показателей 4 7" xfId="1643"/>
    <cellStyle name="Мои наименования показателей 4 8" xfId="1644"/>
    <cellStyle name="Мои наименования показателей 4 9" xfId="1645"/>
    <cellStyle name="Мои наименования показателей 4_1" xfId="1646"/>
    <cellStyle name="Мои наименования показателей 5" xfId="1647"/>
    <cellStyle name="Мои наименования показателей 5 2" xfId="1648"/>
    <cellStyle name="Мои наименования показателей 5 3" xfId="1649"/>
    <cellStyle name="Мои наименования показателей 5 4" xfId="1650"/>
    <cellStyle name="Мои наименования показателей 5 5" xfId="1651"/>
    <cellStyle name="Мои наименования показателей 5 6" xfId="1652"/>
    <cellStyle name="Мои наименования показателей 5 7" xfId="1653"/>
    <cellStyle name="Мои наименования показателей 5 8" xfId="1654"/>
    <cellStyle name="Мои наименования показателей 5 9" xfId="1655"/>
    <cellStyle name="Мои наименования показателей 5_1" xfId="1656"/>
    <cellStyle name="Мои наименования показателей 6" xfId="1657"/>
    <cellStyle name="Мои наименования показателей 6 2" xfId="1658"/>
    <cellStyle name="Мои наименования показателей 6 3" xfId="1659"/>
    <cellStyle name="Мои наименования показателей 6_46EE.2011(v1.0)" xfId="1660"/>
    <cellStyle name="Мои наименования показателей 7" xfId="1661"/>
    <cellStyle name="Мои наименования показателей 7 2" xfId="1662"/>
    <cellStyle name="Мои наименования показателей 7 3" xfId="1663"/>
    <cellStyle name="Мои наименования показателей 7_46EE.2011(v1.0)" xfId="1664"/>
    <cellStyle name="Мои наименования показателей 8" xfId="1665"/>
    <cellStyle name="Мои наименования показателей 8 2" xfId="1666"/>
    <cellStyle name="Мои наименования показателей 8 3" xfId="1667"/>
    <cellStyle name="Мои наименования показателей 8_46EE.2011(v1.0)" xfId="1668"/>
    <cellStyle name="Мои наименования показателей_46EE.2011" xfId="1669"/>
    <cellStyle name="Мой заголовок" xfId="1670"/>
    <cellStyle name="Мой заголовок листа" xfId="1671"/>
    <cellStyle name="Мой заголовок_Новая инструкция1_фст" xfId="1672"/>
    <cellStyle name="назв фил" xfId="1673"/>
    <cellStyle name="Название 2" xfId="1674"/>
    <cellStyle name="Название 2 2" xfId="1675"/>
    <cellStyle name="Название 3" xfId="1676"/>
    <cellStyle name="Название 3 2" xfId="1677"/>
    <cellStyle name="Название 4" xfId="1678"/>
    <cellStyle name="Название 4 2" xfId="1679"/>
    <cellStyle name="Название 5" xfId="1680"/>
    <cellStyle name="Название 5 2" xfId="1681"/>
    <cellStyle name="Название 6" xfId="1682"/>
    <cellStyle name="Название 6 2" xfId="1683"/>
    <cellStyle name="Название 7" xfId="1684"/>
    <cellStyle name="Название 7 2" xfId="1685"/>
    <cellStyle name="Название 8" xfId="1686"/>
    <cellStyle name="Название 8 2" xfId="1687"/>
    <cellStyle name="Название 9" xfId="1688"/>
    <cellStyle name="Название 9 2" xfId="1689"/>
    <cellStyle name="Невидимый" xfId="1690"/>
    <cellStyle name="Нейтральный 2" xfId="1691"/>
    <cellStyle name="Нейтральный 2 2" xfId="1692"/>
    <cellStyle name="Нейтральный 3" xfId="1693"/>
    <cellStyle name="Нейтральный 3 2" xfId="1694"/>
    <cellStyle name="Нейтральный 4" xfId="1695"/>
    <cellStyle name="Нейтральный 4 2" xfId="1696"/>
    <cellStyle name="Нейтральный 5" xfId="1697"/>
    <cellStyle name="Нейтральный 5 2" xfId="1698"/>
    <cellStyle name="Нейтральный 6" xfId="1699"/>
    <cellStyle name="Нейтральный 6 2" xfId="1700"/>
    <cellStyle name="Нейтральный 7" xfId="1701"/>
    <cellStyle name="Нейтральный 7 2" xfId="1702"/>
    <cellStyle name="Нейтральный 8" xfId="1703"/>
    <cellStyle name="Нейтральный 8 2" xfId="1704"/>
    <cellStyle name="Нейтральный 9" xfId="1705"/>
    <cellStyle name="Нейтральный 9 2" xfId="1706"/>
    <cellStyle name="Низ1" xfId="1707"/>
    <cellStyle name="Низ2" xfId="1708"/>
    <cellStyle name="Обычный" xfId="0" builtinId="0"/>
    <cellStyle name="Обычный 10" xfId="1709"/>
    <cellStyle name="Обычный 11" xfId="1710"/>
    <cellStyle name="Обычный 11 2" xfId="1711"/>
    <cellStyle name="Обычный 11_46EE.2011(v1.2)" xfId="1712"/>
    <cellStyle name="Обычный 12" xfId="1713"/>
    <cellStyle name="Обычный 12 2" xfId="1714"/>
    <cellStyle name="Обычный 13" xfId="1715"/>
    <cellStyle name="Обычный 14" xfId="1716"/>
    <cellStyle name="Обычный 15" xfId="1717"/>
    <cellStyle name="Обычный 16" xfId="1718"/>
    <cellStyle name="Обычный 17" xfId="1719"/>
    <cellStyle name="Обычный 18" xfId="1720"/>
    <cellStyle name="Обычный 19" xfId="1721"/>
    <cellStyle name="Обычный 2" xfId="1722"/>
    <cellStyle name="Обычный 2 10" xfId="1723"/>
    <cellStyle name="Обычный 2 11" xfId="1724"/>
    <cellStyle name="Обычный 2 2" xfId="1725"/>
    <cellStyle name="Обычный 2 2 2" xfId="1726"/>
    <cellStyle name="Обычный 2 2 2 2" xfId="1727"/>
    <cellStyle name="Обычный 2 2 3" xfId="1728"/>
    <cellStyle name="Обычный 2 2 4" xfId="1729"/>
    <cellStyle name="Обычный 2 2_46EE.2011(v1.0)" xfId="1730"/>
    <cellStyle name="Обычный 2 3" xfId="1731"/>
    <cellStyle name="Обычный 2 3 2" xfId="1732"/>
    <cellStyle name="Обычный 2 3 3" xfId="1733"/>
    <cellStyle name="Обычный 2 3 4" xfId="1734"/>
    <cellStyle name="Обычный 2 3_46EE.2011(v1.0)" xfId="1735"/>
    <cellStyle name="Обычный 2 4" xfId="1736"/>
    <cellStyle name="Обычный 2 4 2" xfId="1737"/>
    <cellStyle name="Обычный 2 4 2 2" xfId="1738"/>
    <cellStyle name="Обычный 2 4 3" xfId="1739"/>
    <cellStyle name="Обычный 2 4 4" xfId="1740"/>
    <cellStyle name="Обычный 2 4_46EE.2011(v1.0)" xfId="1741"/>
    <cellStyle name="Обычный 2 5" xfId="1742"/>
    <cellStyle name="Обычный 2 5 2" xfId="1743"/>
    <cellStyle name="Обычный 2 5 3" xfId="1744"/>
    <cellStyle name="Обычный 2 5 4" xfId="1745"/>
    <cellStyle name="Обычный 2 5_46EE.2011(v1.0)" xfId="1746"/>
    <cellStyle name="Обычный 2 6" xfId="1747"/>
    <cellStyle name="Обычный 2 6 2" xfId="1748"/>
    <cellStyle name="Обычный 2 6 3" xfId="1749"/>
    <cellStyle name="Обычный 2 6_46EE.2011(v1.0)" xfId="1750"/>
    <cellStyle name="Обычный 2 7" xfId="1751"/>
    <cellStyle name="Обычный 2 8" xfId="1752"/>
    <cellStyle name="Обычный 2 9" xfId="1753"/>
    <cellStyle name="Обычный 2_1" xfId="1754"/>
    <cellStyle name="Обычный 20" xfId="1755"/>
    <cellStyle name="Обычный 21" xfId="1756"/>
    <cellStyle name="Обычный 22" xfId="1757"/>
    <cellStyle name="Обычный 23" xfId="1758"/>
    <cellStyle name="Обычный 24" xfId="1759"/>
    <cellStyle name="Обычный 3" xfId="1"/>
    <cellStyle name="Обычный 3 2" xfId="1760"/>
    <cellStyle name="Обычный 3 3" xfId="1761"/>
    <cellStyle name="Обычный 3 4" xfId="1762"/>
    <cellStyle name="Обычный 4" xfId="1763"/>
    <cellStyle name="Обычный 4 2" xfId="1764"/>
    <cellStyle name="Обычный 4 2 2" xfId="1765"/>
    <cellStyle name="Обычный 4 2_BALANCE.WARM.2011YEAR(v1.5)" xfId="1766"/>
    <cellStyle name="Обычный 4 3" xfId="1767"/>
    <cellStyle name="Обычный 4 4" xfId="1768"/>
    <cellStyle name="Обычный 4 5" xfId="1769"/>
    <cellStyle name="Обычный 4_ARMRAZR" xfId="1770"/>
    <cellStyle name="Обычный 5" xfId="1771"/>
    <cellStyle name="Обычный 5 2" xfId="1772"/>
    <cellStyle name="Обычный 54" xfId="1773"/>
    <cellStyle name="Обычный 6" xfId="1774"/>
    <cellStyle name="Обычный 6 2" xfId="1775"/>
    <cellStyle name="Обычный 7" xfId="1776"/>
    <cellStyle name="Обычный 8" xfId="1777"/>
    <cellStyle name="Обычный 9" xfId="1778"/>
    <cellStyle name="Обычный_5a__2002" xfId="2"/>
    <cellStyle name="Обычный_Tarif_2002 год" xfId="4"/>
    <cellStyle name="Обычный_Tarif_97" xfId="3"/>
    <cellStyle name="Ошибка" xfId="1779"/>
    <cellStyle name="Плохой 2" xfId="1780"/>
    <cellStyle name="Плохой 2 2" xfId="1781"/>
    <cellStyle name="Плохой 3" xfId="1782"/>
    <cellStyle name="Плохой 3 2" xfId="1783"/>
    <cellStyle name="Плохой 4" xfId="1784"/>
    <cellStyle name="Плохой 4 2" xfId="1785"/>
    <cellStyle name="Плохой 5" xfId="1786"/>
    <cellStyle name="Плохой 5 2" xfId="1787"/>
    <cellStyle name="Плохой 6" xfId="1788"/>
    <cellStyle name="Плохой 6 2" xfId="1789"/>
    <cellStyle name="Плохой 7" xfId="1790"/>
    <cellStyle name="Плохой 7 2" xfId="1791"/>
    <cellStyle name="Плохой 8" xfId="1792"/>
    <cellStyle name="Плохой 8 2" xfId="1793"/>
    <cellStyle name="Плохой 9" xfId="1794"/>
    <cellStyle name="Плохой 9 2" xfId="1795"/>
    <cellStyle name="По центру с переносом" xfId="1796"/>
    <cellStyle name="По ширине с переносом" xfId="1797"/>
    <cellStyle name="Подгруппа" xfId="1798"/>
    <cellStyle name="Поле ввода" xfId="1799"/>
    <cellStyle name="Пояснение 2" xfId="1800"/>
    <cellStyle name="Пояснение 2 2" xfId="1801"/>
    <cellStyle name="Пояснение 3" xfId="1802"/>
    <cellStyle name="Пояснение 3 2" xfId="1803"/>
    <cellStyle name="Пояснение 4" xfId="1804"/>
    <cellStyle name="Пояснение 4 2" xfId="1805"/>
    <cellStyle name="Пояснение 5" xfId="1806"/>
    <cellStyle name="Пояснение 5 2" xfId="1807"/>
    <cellStyle name="Пояснение 6" xfId="1808"/>
    <cellStyle name="Пояснение 6 2" xfId="1809"/>
    <cellStyle name="Пояснение 7" xfId="1810"/>
    <cellStyle name="Пояснение 7 2" xfId="1811"/>
    <cellStyle name="Пояснение 8" xfId="1812"/>
    <cellStyle name="Пояснение 8 2" xfId="1813"/>
    <cellStyle name="Пояснение 9" xfId="1814"/>
    <cellStyle name="Пояснение 9 2" xfId="1815"/>
    <cellStyle name="Примечание 10" xfId="1816"/>
    <cellStyle name="Примечание 10 2" xfId="1817"/>
    <cellStyle name="Примечание 10 3" xfId="1818"/>
    <cellStyle name="Примечание 10_46EE.2011(v1.0)" xfId="1819"/>
    <cellStyle name="Примечание 11" xfId="1820"/>
    <cellStyle name="Примечание 11 2" xfId="1821"/>
    <cellStyle name="Примечание 11 3" xfId="1822"/>
    <cellStyle name="Примечание 11_46EE.2011(v1.0)" xfId="1823"/>
    <cellStyle name="Примечание 12" xfId="1824"/>
    <cellStyle name="Примечание 12 2" xfId="1825"/>
    <cellStyle name="Примечание 12 3" xfId="1826"/>
    <cellStyle name="Примечание 12_46EE.2011(v1.0)" xfId="1827"/>
    <cellStyle name="Примечание 2" xfId="1828"/>
    <cellStyle name="Примечание 2 2" xfId="1829"/>
    <cellStyle name="Примечание 2 3" xfId="1830"/>
    <cellStyle name="Примечание 2 4" xfId="1831"/>
    <cellStyle name="Примечание 2 5" xfId="1832"/>
    <cellStyle name="Примечание 2 6" xfId="1833"/>
    <cellStyle name="Примечание 2 7" xfId="1834"/>
    <cellStyle name="Примечание 2 8" xfId="1835"/>
    <cellStyle name="Примечание 2 9" xfId="1836"/>
    <cellStyle name="Примечание 2_46EE.2011(v1.0)" xfId="1837"/>
    <cellStyle name="Примечание 3" xfId="1838"/>
    <cellStyle name="Примечание 3 2" xfId="1839"/>
    <cellStyle name="Примечание 3 3" xfId="1840"/>
    <cellStyle name="Примечание 3 4" xfId="1841"/>
    <cellStyle name="Примечание 3 5" xfId="1842"/>
    <cellStyle name="Примечание 3 6" xfId="1843"/>
    <cellStyle name="Примечание 3 7" xfId="1844"/>
    <cellStyle name="Примечание 3 8" xfId="1845"/>
    <cellStyle name="Примечание 3 9" xfId="1846"/>
    <cellStyle name="Примечание 3_46EE.2011(v1.0)" xfId="1847"/>
    <cellStyle name="Примечание 4" xfId="1848"/>
    <cellStyle name="Примечание 4 2" xfId="1849"/>
    <cellStyle name="Примечание 4 3" xfId="1850"/>
    <cellStyle name="Примечание 4 4" xfId="1851"/>
    <cellStyle name="Примечание 4 5" xfId="1852"/>
    <cellStyle name="Примечание 4 6" xfId="1853"/>
    <cellStyle name="Примечание 4 7" xfId="1854"/>
    <cellStyle name="Примечание 4 8" xfId="1855"/>
    <cellStyle name="Примечание 4 9" xfId="1856"/>
    <cellStyle name="Примечание 4_46EE.2011(v1.0)" xfId="1857"/>
    <cellStyle name="Примечание 5" xfId="1858"/>
    <cellStyle name="Примечание 5 2" xfId="1859"/>
    <cellStyle name="Примечание 5 3" xfId="1860"/>
    <cellStyle name="Примечание 5 4" xfId="1861"/>
    <cellStyle name="Примечание 5 5" xfId="1862"/>
    <cellStyle name="Примечание 5 6" xfId="1863"/>
    <cellStyle name="Примечание 5 7" xfId="1864"/>
    <cellStyle name="Примечание 5 8" xfId="1865"/>
    <cellStyle name="Примечание 5 9" xfId="1866"/>
    <cellStyle name="Примечание 5_46EE.2011(v1.0)" xfId="1867"/>
    <cellStyle name="Примечание 6" xfId="1868"/>
    <cellStyle name="Примечание 6 2" xfId="1869"/>
    <cellStyle name="Примечание 6_46EE.2011(v1.0)" xfId="1870"/>
    <cellStyle name="Примечание 7" xfId="1871"/>
    <cellStyle name="Примечание 7 2" xfId="1872"/>
    <cellStyle name="Примечание 7_46EE.2011(v1.0)" xfId="1873"/>
    <cellStyle name="Примечание 8" xfId="1874"/>
    <cellStyle name="Примечание 8 2" xfId="1875"/>
    <cellStyle name="Примечание 8_46EE.2011(v1.0)" xfId="1876"/>
    <cellStyle name="Примечание 9" xfId="1877"/>
    <cellStyle name="Примечание 9 2" xfId="1878"/>
    <cellStyle name="Примечание 9_46EE.2011(v1.0)" xfId="1879"/>
    <cellStyle name="Продукт" xfId="1880"/>
    <cellStyle name="Процентный 10" xfId="1881"/>
    <cellStyle name="Процентный 2" xfId="1882"/>
    <cellStyle name="Процентный 2 2" xfId="1883"/>
    <cellStyle name="Процентный 2 3" xfId="1884"/>
    <cellStyle name="Процентный 3" xfId="1885"/>
    <cellStyle name="Процентный 3 2" xfId="1886"/>
    <cellStyle name="Процентный 3 3" xfId="1887"/>
    <cellStyle name="Процентный 4" xfId="1888"/>
    <cellStyle name="Процентный 4 2" xfId="1889"/>
    <cellStyle name="Процентный 4 3" xfId="1890"/>
    <cellStyle name="Процентный 5" xfId="1891"/>
    <cellStyle name="Процентный 9" xfId="1892"/>
    <cellStyle name="Разница" xfId="1893"/>
    <cellStyle name="Рамки" xfId="1894"/>
    <cellStyle name="Сводная таблица" xfId="1895"/>
    <cellStyle name="Связанная ячейка 2" xfId="1896"/>
    <cellStyle name="Связанная ячейка 2 2" xfId="1897"/>
    <cellStyle name="Связанная ячейка 2_46EE.2011(v1.0)" xfId="1898"/>
    <cellStyle name="Связанная ячейка 3" xfId="1899"/>
    <cellStyle name="Связанная ячейка 3 2" xfId="1900"/>
    <cellStyle name="Связанная ячейка 3_46EE.2011(v1.0)" xfId="1901"/>
    <cellStyle name="Связанная ячейка 4" xfId="1902"/>
    <cellStyle name="Связанная ячейка 4 2" xfId="1903"/>
    <cellStyle name="Связанная ячейка 4_46EE.2011(v1.0)" xfId="1904"/>
    <cellStyle name="Связанная ячейка 5" xfId="1905"/>
    <cellStyle name="Связанная ячейка 5 2" xfId="1906"/>
    <cellStyle name="Связанная ячейка 5_46EE.2011(v1.0)" xfId="1907"/>
    <cellStyle name="Связанная ячейка 6" xfId="1908"/>
    <cellStyle name="Связанная ячейка 6 2" xfId="1909"/>
    <cellStyle name="Связанная ячейка 6_46EE.2011(v1.0)" xfId="1910"/>
    <cellStyle name="Связанная ячейка 7" xfId="1911"/>
    <cellStyle name="Связанная ячейка 7 2" xfId="1912"/>
    <cellStyle name="Связанная ячейка 7_46EE.2011(v1.0)" xfId="1913"/>
    <cellStyle name="Связанная ячейка 8" xfId="1914"/>
    <cellStyle name="Связанная ячейка 8 2" xfId="1915"/>
    <cellStyle name="Связанная ячейка 8_46EE.2011(v1.0)" xfId="1916"/>
    <cellStyle name="Связанная ячейка 9" xfId="1917"/>
    <cellStyle name="Связанная ячейка 9 2" xfId="1918"/>
    <cellStyle name="Связанная ячейка 9_46EE.2011(v1.0)" xfId="1919"/>
    <cellStyle name="Стиль 1" xfId="1920"/>
    <cellStyle name="Стиль 1 2" xfId="1921"/>
    <cellStyle name="Стиль 1 2 2" xfId="1922"/>
    <cellStyle name="Стиль 1 2_46EP.2012(v0.1)" xfId="1923"/>
    <cellStyle name="Стиль 1_Новая инструкция1_фст" xfId="1924"/>
    <cellStyle name="Субсчет" xfId="1925"/>
    <cellStyle name="Счет" xfId="1926"/>
    <cellStyle name="ТЕКСТ" xfId="1927"/>
    <cellStyle name="ТЕКСТ 2" xfId="1928"/>
    <cellStyle name="ТЕКСТ 3" xfId="1929"/>
    <cellStyle name="ТЕКСТ 4" xfId="1930"/>
    <cellStyle name="ТЕКСТ 5" xfId="1931"/>
    <cellStyle name="ТЕКСТ 6" xfId="1932"/>
    <cellStyle name="ТЕКСТ 7" xfId="1933"/>
    <cellStyle name="ТЕКСТ 8" xfId="1934"/>
    <cellStyle name="ТЕКСТ 9" xfId="1935"/>
    <cellStyle name="Текст предупреждения 2" xfId="1936"/>
    <cellStyle name="Текст предупреждения 2 2" xfId="1937"/>
    <cellStyle name="Текст предупреждения 3" xfId="1938"/>
    <cellStyle name="Текст предупреждения 3 2" xfId="1939"/>
    <cellStyle name="Текст предупреждения 4" xfId="1940"/>
    <cellStyle name="Текст предупреждения 4 2" xfId="1941"/>
    <cellStyle name="Текст предупреждения 5" xfId="1942"/>
    <cellStyle name="Текст предупреждения 5 2" xfId="1943"/>
    <cellStyle name="Текст предупреждения 6" xfId="1944"/>
    <cellStyle name="Текст предупреждения 6 2" xfId="1945"/>
    <cellStyle name="Текст предупреждения 7" xfId="1946"/>
    <cellStyle name="Текст предупреждения 7 2" xfId="1947"/>
    <cellStyle name="Текст предупреждения 8" xfId="1948"/>
    <cellStyle name="Текст предупреждения 8 2" xfId="1949"/>
    <cellStyle name="Текст предупреждения 9" xfId="1950"/>
    <cellStyle name="Текст предупреждения 9 2" xfId="1951"/>
    <cellStyle name="Текстовый" xfId="1952"/>
    <cellStyle name="Текстовый 2" xfId="1953"/>
    <cellStyle name="Текстовый 3" xfId="1954"/>
    <cellStyle name="Текстовый 4" xfId="1955"/>
    <cellStyle name="Текстовый 5" xfId="1956"/>
    <cellStyle name="Текстовый 6" xfId="1957"/>
    <cellStyle name="Текстовый 7" xfId="1958"/>
    <cellStyle name="Текстовый 8" xfId="1959"/>
    <cellStyle name="Текстовый 9" xfId="1960"/>
    <cellStyle name="Текстовый_1" xfId="1961"/>
    <cellStyle name="Тысячи [0]_22гк" xfId="1962"/>
    <cellStyle name="Тысячи_22гк" xfId="1963"/>
    <cellStyle name="ФИКСИРОВАННЫЙ" xfId="1964"/>
    <cellStyle name="ФИКСИРОВАННЫЙ 2" xfId="1965"/>
    <cellStyle name="ФИКСИРОВАННЫЙ 3" xfId="1966"/>
    <cellStyle name="ФИКСИРОВАННЫЙ 4" xfId="1967"/>
    <cellStyle name="ФИКСИРОВАННЫЙ 5" xfId="1968"/>
    <cellStyle name="ФИКСИРОВАННЫЙ 6" xfId="1969"/>
    <cellStyle name="ФИКСИРОВАННЫЙ 7" xfId="1970"/>
    <cellStyle name="ФИКСИРОВАННЫЙ 8" xfId="1971"/>
    <cellStyle name="ФИКСИРОВАННЫЙ 9" xfId="1972"/>
    <cellStyle name="ФИКСИРОВАННЫЙ_1" xfId="1973"/>
    <cellStyle name="Финансовый [0] 2" xfId="1974"/>
    <cellStyle name="Финансовый [0] 3" xfId="1975"/>
    <cellStyle name="Финансовый 10" xfId="1976"/>
    <cellStyle name="Финансовый 11" xfId="1977"/>
    <cellStyle name="Финансовый 12" xfId="1978"/>
    <cellStyle name="Финансовый 13" xfId="1979"/>
    <cellStyle name="Финансовый 14" xfId="1980"/>
    <cellStyle name="Финансовый 15" xfId="1981"/>
    <cellStyle name="Финансовый 2" xfId="1982"/>
    <cellStyle name="Финансовый 2 2" xfId="1983"/>
    <cellStyle name="Финансовый 2 2 2" xfId="1984"/>
    <cellStyle name="Финансовый 2 2 3" xfId="1985"/>
    <cellStyle name="Финансовый 2 2_INDEX.STATION.2012(v1.0)_" xfId="1986"/>
    <cellStyle name="Финансовый 2 3" xfId="1987"/>
    <cellStyle name="Финансовый 2 4" xfId="1988"/>
    <cellStyle name="Финансовый 2_46EE.2011(v1.0)" xfId="1989"/>
    <cellStyle name="Финансовый 3" xfId="1990"/>
    <cellStyle name="Финансовый 3 2" xfId="1991"/>
    <cellStyle name="Финансовый 3 2 2" xfId="1992"/>
    <cellStyle name="Финансовый 3 3" xfId="1993"/>
    <cellStyle name="Финансовый 3 4" xfId="1994"/>
    <cellStyle name="Финансовый 3_INDEX.STATION.2012(v1.0)_" xfId="1995"/>
    <cellStyle name="Финансовый 4" xfId="1996"/>
    <cellStyle name="Финансовый 5" xfId="1997"/>
    <cellStyle name="Финансовый 6" xfId="1998"/>
    <cellStyle name="Финансовый 7" xfId="1999"/>
    <cellStyle name="Финансовый 8" xfId="2000"/>
    <cellStyle name="Финансовый 9" xfId="2001"/>
    <cellStyle name="Финансовый0[0]_FU_bal" xfId="2002"/>
    <cellStyle name="Формула" xfId="2003"/>
    <cellStyle name="Формула 2" xfId="2004"/>
    <cellStyle name="Формула_A РТ 2009 Рязаньэнерго" xfId="2005"/>
    <cellStyle name="ФормулаВБ" xfId="2006"/>
    <cellStyle name="ФормулаНаКонтроль" xfId="2007"/>
    <cellStyle name="Хороший 2" xfId="2008"/>
    <cellStyle name="Хороший 2 2" xfId="2009"/>
    <cellStyle name="Хороший 3" xfId="2010"/>
    <cellStyle name="Хороший 3 2" xfId="2011"/>
    <cellStyle name="Хороший 4" xfId="2012"/>
    <cellStyle name="Хороший 4 2" xfId="2013"/>
    <cellStyle name="Хороший 5" xfId="2014"/>
    <cellStyle name="Хороший 5 2" xfId="2015"/>
    <cellStyle name="Хороший 6" xfId="2016"/>
    <cellStyle name="Хороший 6 2" xfId="2017"/>
    <cellStyle name="Хороший 7" xfId="2018"/>
    <cellStyle name="Хороший 7 2" xfId="2019"/>
    <cellStyle name="Хороший 8" xfId="2020"/>
    <cellStyle name="Хороший 8 2" xfId="2021"/>
    <cellStyle name="Хороший 9" xfId="2022"/>
    <cellStyle name="Хороший 9 2" xfId="2023"/>
    <cellStyle name="Цена_продукта" xfId="2024"/>
    <cellStyle name="Цифры по центру с десятыми" xfId="2025"/>
    <cellStyle name="число" xfId="2026"/>
    <cellStyle name="Џђћ–…ќ’ќ›‰" xfId="2027"/>
    <cellStyle name="Шапка" xfId="2028"/>
    <cellStyle name="Шапка таблицы" xfId="2029"/>
    <cellStyle name="ШАУ" xfId="2030"/>
    <cellStyle name="標準_PL-CF sheet" xfId="2031"/>
    <cellStyle name="䁺_x0001_" xfId="20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9;&#1090;&#1074;&#1077;&#1088;&#1078;&#1076;&#1077;&#1085;&#1085;&#1099;&#1077;%20&#1090;&#1072;&#1088;&#1080;&#1092;&#1099;%202016-2018/!!!%20&#1054;&#1089;&#1089;&#1086;&#1088;%20&#1046;&#1050;&#1061;%202016%20081120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9&#1084;&#1077;&#1089;.14/46%20&#1058;&#1045;/46TE.2011(v2.0)%20&#1103;&#1085;&#1074;&#1072;&#1088;&#1100;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&#1053;&#1040;&#1055;&#1056;&#1040;&#1042;&#1051;&#1045;&#1053;&#1054;%20&#1042;%20&#1060;&#1040;&#1057;%20&#1085;&#1072;%202016%20&#1075;&#1086;&#1076;%20&#1050;&#1054;&#1056;&#1056;&#1045;&#1050;&#1058;&#1048;&#1056;&#1054;&#1042;&#1050;&#1040;/FORM9.1.2016.SUMMAR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1.9."/>
      <sheetName val="1.10"/>
      <sheetName val="1. 11 "/>
      <sheetName val="1.15"/>
      <sheetName val="20.01.  прочие "/>
      <sheetName val="1.15.1"/>
      <sheetName val="1.15.2 "/>
      <sheetName val="1.15.4"/>
      <sheetName val="1.15.3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3"/>
      <sheetName val="1.22"/>
      <sheetName val="1.23"/>
      <sheetName val="1.24"/>
      <sheetName val="1.26 не печатать"/>
      <sheetName val="1.25"/>
      <sheetName val="1.27."/>
      <sheetName val="1.27.1"/>
      <sheetName val="1.27.2"/>
      <sheetName val="1.27.1 2 пол"/>
      <sheetName val="2.1"/>
      <sheetName val="2.2"/>
    </sheetNames>
    <sheetDataSet>
      <sheetData sheetId="0">
        <row r="7">
          <cell r="A7" t="str">
            <v>МУП "Оссорское ЖКХ"</v>
          </cell>
        </row>
      </sheetData>
      <sheetData sheetId="1"/>
      <sheetData sheetId="2"/>
      <sheetData sheetId="3">
        <row r="19">
          <cell r="P19">
            <v>0.58410049999999991</v>
          </cell>
          <cell r="Q19">
            <v>0.52520179157123192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Список организаций"/>
      <sheetName val="Свод"/>
      <sheetName val="Результаты загрузки"/>
      <sheetName val="Форма 9.1"/>
      <sheetName val="Форма 9.1 (кварталы)"/>
      <sheetName val="Комментарии"/>
      <sheetName val="Проверка"/>
      <sheetName val="et_union_hor"/>
      <sheetName val="TEHSHEET"/>
      <sheetName val="REESTR_ORG"/>
      <sheetName val="modLoad"/>
      <sheetName val="modReestr"/>
      <sheetName val="modfrmReestr"/>
      <sheetName val="modFill"/>
      <sheetName val="AllSheetsInThisWorkbook"/>
      <sheetName val="modInstruction"/>
      <sheetName val="modUpdTemplMain"/>
      <sheetName val="modfrmCheckUpdates"/>
      <sheetName val="modClassifierValidate"/>
      <sheetName val="modHyp"/>
      <sheetName val="modList01"/>
      <sheetName val="modList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V8">
            <v>491.54628776010009</v>
          </cell>
        </row>
      </sheetData>
      <sheetData sheetId="8">
        <row r="28">
          <cell r="G28">
            <v>2.3127719999999998</v>
          </cell>
        </row>
        <row r="92">
          <cell r="G92">
            <v>0.10598099999999999</v>
          </cell>
          <cell r="H92">
            <v>8.8225999999999999E-2</v>
          </cell>
          <cell r="I92">
            <v>0.10936899999999999</v>
          </cell>
          <cell r="J92">
            <v>8.7778999999999996E-2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Y172"/>
  <sheetViews>
    <sheetView showGridLines="0" tabSelected="1" view="pageBreakPreview" zoomScale="59" zoomScaleNormal="80" zoomScaleSheetLayoutView="59" workbookViewId="0">
      <pane xSplit="2" ySplit="5" topLeftCell="C149" activePane="bottomRight" state="frozen"/>
      <selection activeCell="H11" sqref="H11"/>
      <selection pane="topRight" activeCell="H11" sqref="H11"/>
      <selection pane="bottomLeft" activeCell="H11" sqref="H11"/>
      <selection pane="bottomRight" activeCell="I150" sqref="I150"/>
    </sheetView>
  </sheetViews>
  <sheetFormatPr defaultColWidth="7.5546875" defaultRowHeight="13.2"/>
  <cols>
    <col min="1" max="1" width="6.33203125" style="140" customWidth="1"/>
    <col min="2" max="2" width="30.5546875" style="19" customWidth="1"/>
    <col min="3" max="3" width="7.5546875" style="19" customWidth="1"/>
    <col min="4" max="4" width="7.5546875" style="19" hidden="1" customWidth="1"/>
    <col min="5" max="5" width="7.5546875" style="19" customWidth="1"/>
    <col min="6" max="6" width="7.5546875" style="141" customWidth="1"/>
    <col min="7" max="7" width="7.5546875" style="19" customWidth="1"/>
    <col min="8" max="8" width="7.5546875" style="142" customWidth="1"/>
    <col min="9" max="9" width="12.33203125" style="141" customWidth="1"/>
    <col min="10" max="10" width="7.5546875" style="143" customWidth="1"/>
    <col min="11" max="11" width="7.5546875" style="143" hidden="1" customWidth="1"/>
    <col min="12" max="12" width="7.5546875" style="19" customWidth="1"/>
    <col min="13" max="16" width="7.5546875" style="142" customWidth="1"/>
    <col min="17" max="17" width="9.6640625" style="144" customWidth="1"/>
    <col min="18" max="18" width="7.5546875" style="19" customWidth="1"/>
    <col min="19" max="19" width="7.5546875" style="19" hidden="1" customWidth="1"/>
    <col min="20" max="24" width="7.5546875" style="19" customWidth="1"/>
    <col min="25" max="25" width="10" style="19" customWidth="1"/>
    <col min="26" max="16384" width="7.5546875" style="19"/>
  </cols>
  <sheetData>
    <row r="1" spans="1:24" s="2" customFormat="1">
      <c r="A1" s="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0</v>
      </c>
      <c r="X1" s="3"/>
    </row>
    <row r="2" spans="1:24" s="2" customFormat="1" ht="16.8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s="2" customFormat="1" ht="16.2" thickBot="1">
      <c r="A3" s="6" t="str">
        <f>'[1]1.1.1.'!A7</f>
        <v>МУП "Оссорское ЖКХ"</v>
      </c>
      <c r="B3" s="7"/>
      <c r="C3" s="6"/>
      <c r="D3" s="6"/>
      <c r="F3" s="8"/>
      <c r="H3" s="9"/>
      <c r="J3" s="10"/>
      <c r="K3" s="10"/>
      <c r="M3" s="9"/>
      <c r="N3" s="9"/>
      <c r="O3" s="9"/>
      <c r="P3" s="9"/>
      <c r="Q3" s="11"/>
    </row>
    <row r="4" spans="1:24" ht="54.75" customHeight="1">
      <c r="A4" s="12" t="s">
        <v>2</v>
      </c>
      <c r="B4" s="13" t="s">
        <v>3</v>
      </c>
      <c r="C4" s="14" t="s">
        <v>4</v>
      </c>
      <c r="D4" s="15"/>
      <c r="E4" s="15"/>
      <c r="F4" s="15"/>
      <c r="G4" s="15"/>
      <c r="H4" s="15"/>
      <c r="I4" s="16"/>
      <c r="J4" s="14" t="s">
        <v>5</v>
      </c>
      <c r="K4" s="15"/>
      <c r="L4" s="15"/>
      <c r="M4" s="15"/>
      <c r="N4" s="15"/>
      <c r="O4" s="15"/>
      <c r="P4" s="16"/>
      <c r="Q4" s="17" t="s">
        <v>6</v>
      </c>
      <c r="R4" s="14" t="s">
        <v>7</v>
      </c>
      <c r="S4" s="15"/>
      <c r="T4" s="15"/>
      <c r="U4" s="15"/>
      <c r="V4" s="15"/>
      <c r="W4" s="15"/>
      <c r="X4" s="18"/>
    </row>
    <row r="5" spans="1:24" ht="39.75" customHeight="1" thickBot="1">
      <c r="A5" s="20"/>
      <c r="B5" s="21"/>
      <c r="C5" s="21" t="s">
        <v>8</v>
      </c>
      <c r="D5" s="22" t="s">
        <v>9</v>
      </c>
      <c r="E5" s="22" t="s">
        <v>10</v>
      </c>
      <c r="F5" s="23" t="s">
        <v>11</v>
      </c>
      <c r="G5" s="22" t="s">
        <v>12</v>
      </c>
      <c r="H5" s="24" t="s">
        <v>13</v>
      </c>
      <c r="I5" s="25" t="s">
        <v>14</v>
      </c>
      <c r="J5" s="21" t="s">
        <v>8</v>
      </c>
      <c r="K5" s="22" t="s">
        <v>9</v>
      </c>
      <c r="L5" s="22" t="s">
        <v>10</v>
      </c>
      <c r="M5" s="24" t="s">
        <v>11</v>
      </c>
      <c r="N5" s="24" t="s">
        <v>12</v>
      </c>
      <c r="O5" s="24" t="s">
        <v>13</v>
      </c>
      <c r="P5" s="26" t="s">
        <v>14</v>
      </c>
      <c r="Q5" s="27"/>
      <c r="R5" s="21" t="s">
        <v>8</v>
      </c>
      <c r="S5" s="22" t="s">
        <v>9</v>
      </c>
      <c r="T5" s="22" t="s">
        <v>10</v>
      </c>
      <c r="U5" s="22" t="s">
        <v>11</v>
      </c>
      <c r="V5" s="22" t="s">
        <v>12</v>
      </c>
      <c r="W5" s="22" t="s">
        <v>13</v>
      </c>
      <c r="X5" s="28" t="s">
        <v>14</v>
      </c>
    </row>
    <row r="6" spans="1:24" ht="15.75" hidden="1" customHeight="1">
      <c r="A6" s="29" t="s">
        <v>15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1"/>
    </row>
    <row r="7" spans="1:24" s="42" customFormat="1" ht="13.8" hidden="1" thickBot="1">
      <c r="A7" s="32">
        <v>1</v>
      </c>
      <c r="B7" s="33" t="s">
        <v>16</v>
      </c>
      <c r="C7" s="34"/>
      <c r="D7" s="35"/>
      <c r="E7" s="36"/>
      <c r="F7" s="35"/>
      <c r="G7" s="37"/>
      <c r="H7" s="38"/>
      <c r="I7" s="35"/>
      <c r="J7" s="34"/>
      <c r="K7" s="35"/>
      <c r="L7" s="35"/>
      <c r="M7" s="38"/>
      <c r="N7" s="38"/>
      <c r="O7" s="38"/>
      <c r="P7" s="38"/>
      <c r="Q7" s="39"/>
      <c r="R7" s="40"/>
      <c r="S7" s="40"/>
      <c r="T7" s="37"/>
      <c r="U7" s="37"/>
      <c r="V7" s="37"/>
      <c r="W7" s="37"/>
      <c r="X7" s="41"/>
    </row>
    <row r="8" spans="1:24" s="42" customFormat="1" ht="13.8" hidden="1" thickBot="1">
      <c r="A8" s="32">
        <v>2</v>
      </c>
      <c r="B8" s="43" t="s">
        <v>17</v>
      </c>
      <c r="C8" s="35">
        <f>I8</f>
        <v>0.35983999999999999</v>
      </c>
      <c r="D8" s="35"/>
      <c r="E8" s="37"/>
      <c r="F8" s="35"/>
      <c r="G8" s="35"/>
      <c r="H8" s="35"/>
      <c r="I8" s="35">
        <v>0.35983999999999999</v>
      </c>
      <c r="J8" s="35" t="e">
        <f>C8/Q8*1000</f>
        <v>#REF!</v>
      </c>
      <c r="K8" s="35"/>
      <c r="L8" s="35"/>
      <c r="M8" s="35"/>
      <c r="N8" s="35"/>
      <c r="O8" s="35"/>
      <c r="P8" s="35" t="e">
        <f>J8</f>
        <v>#REF!</v>
      </c>
      <c r="Q8" s="39" t="e">
        <f>'[1]1.2.1.'!#REF!/'[1]1.1.2.'!#REF!*1000</f>
        <v>#REF!</v>
      </c>
      <c r="R8" s="44">
        <v>100</v>
      </c>
      <c r="S8" s="35"/>
      <c r="T8" s="35"/>
      <c r="U8" s="35"/>
      <c r="V8" s="35"/>
      <c r="W8" s="35"/>
      <c r="X8" s="41">
        <v>100</v>
      </c>
    </row>
    <row r="9" spans="1:24" s="51" customFormat="1" ht="18.75" hidden="1" customHeight="1">
      <c r="A9" s="45" t="s">
        <v>18</v>
      </c>
      <c r="B9" s="46" t="s">
        <v>19</v>
      </c>
      <c r="C9" s="47">
        <f t="shared" ref="C9:C18" si="0">I9</f>
        <v>0</v>
      </c>
      <c r="D9" s="47"/>
      <c r="E9" s="48"/>
      <c r="F9" s="47"/>
      <c r="G9" s="47"/>
      <c r="H9" s="47"/>
      <c r="I9" s="47"/>
      <c r="J9" s="47" t="e">
        <f t="shared" ref="J9:J16" si="1">C9/Q9*1000</f>
        <v>#REF!</v>
      </c>
      <c r="K9" s="47"/>
      <c r="L9" s="47"/>
      <c r="M9" s="47"/>
      <c r="N9" s="47"/>
      <c r="O9" s="47"/>
      <c r="P9" s="47" t="e">
        <f t="shared" ref="P9:P18" si="2">J9</f>
        <v>#REF!</v>
      </c>
      <c r="Q9" s="39" t="e">
        <f>'[1]1.2.1.'!#REF!/'[1]1.1.2.'!#REF!*1000</f>
        <v>#REF!</v>
      </c>
      <c r="R9" s="49">
        <v>100</v>
      </c>
      <c r="S9" s="47"/>
      <c r="T9" s="47"/>
      <c r="U9" s="47"/>
      <c r="V9" s="47"/>
      <c r="W9" s="47"/>
      <c r="X9" s="50">
        <v>100</v>
      </c>
    </row>
    <row r="10" spans="1:24" ht="13.8" hidden="1" thickBot="1">
      <c r="A10" s="52" t="s">
        <v>20</v>
      </c>
      <c r="B10" s="53" t="s">
        <v>21</v>
      </c>
      <c r="C10" s="54">
        <f t="shared" si="0"/>
        <v>0</v>
      </c>
      <c r="D10" s="54"/>
      <c r="E10" s="55"/>
      <c r="F10" s="54"/>
      <c r="G10" s="54"/>
      <c r="H10" s="54"/>
      <c r="I10" s="54"/>
      <c r="J10" s="56" t="e">
        <f t="shared" si="1"/>
        <v>#REF!</v>
      </c>
      <c r="K10" s="54"/>
      <c r="L10" s="54"/>
      <c r="M10" s="54"/>
      <c r="N10" s="54"/>
      <c r="O10" s="54"/>
      <c r="P10" s="56" t="e">
        <f t="shared" si="2"/>
        <v>#REF!</v>
      </c>
      <c r="Q10" s="39" t="e">
        <f>'[1]1.2.1.'!#REF!/'[1]1.1.2.'!#REF!*1000</f>
        <v>#REF!</v>
      </c>
      <c r="R10" s="49">
        <v>100</v>
      </c>
      <c r="S10" s="54"/>
      <c r="T10" s="54"/>
      <c r="U10" s="54"/>
      <c r="V10" s="35"/>
      <c r="W10" s="35"/>
      <c r="X10" s="57">
        <v>100</v>
      </c>
    </row>
    <row r="11" spans="1:24" ht="13.8" hidden="1" thickBot="1">
      <c r="A11" s="52" t="s">
        <v>22</v>
      </c>
      <c r="B11" s="53" t="s">
        <v>23</v>
      </c>
      <c r="C11" s="54">
        <f t="shared" si="0"/>
        <v>0</v>
      </c>
      <c r="D11" s="54"/>
      <c r="E11" s="55"/>
      <c r="F11" s="54"/>
      <c r="G11" s="54"/>
      <c r="H11" s="54"/>
      <c r="I11" s="54"/>
      <c r="J11" s="56" t="e">
        <f t="shared" si="1"/>
        <v>#REF!</v>
      </c>
      <c r="K11" s="54"/>
      <c r="L11" s="54"/>
      <c r="M11" s="54"/>
      <c r="N11" s="54"/>
      <c r="O11" s="54"/>
      <c r="P11" s="56" t="e">
        <f t="shared" si="2"/>
        <v>#REF!</v>
      </c>
      <c r="Q11" s="39" t="e">
        <f>'[1]1.2.1.'!#REF!/'[1]1.1.2.'!#REF!*1000</f>
        <v>#REF!</v>
      </c>
      <c r="R11" s="49"/>
      <c r="S11" s="54"/>
      <c r="T11" s="54"/>
      <c r="U11" s="54"/>
      <c r="V11" s="35"/>
      <c r="W11" s="35"/>
      <c r="X11" s="57"/>
    </row>
    <row r="12" spans="1:24" s="51" customFormat="1" ht="19.5" hidden="1" customHeight="1">
      <c r="A12" s="45" t="s">
        <v>24</v>
      </c>
      <c r="B12" s="46" t="s">
        <v>25</v>
      </c>
      <c r="C12" s="47">
        <f t="shared" si="0"/>
        <v>0</v>
      </c>
      <c r="D12" s="47"/>
      <c r="E12" s="48"/>
      <c r="F12" s="47"/>
      <c r="G12" s="47"/>
      <c r="H12" s="47"/>
      <c r="I12" s="47"/>
      <c r="J12" s="47" t="e">
        <f t="shared" si="1"/>
        <v>#REF!</v>
      </c>
      <c r="K12" s="47"/>
      <c r="L12" s="47"/>
      <c r="M12" s="47"/>
      <c r="N12" s="47"/>
      <c r="O12" s="47"/>
      <c r="P12" s="47" t="e">
        <f t="shared" si="2"/>
        <v>#REF!</v>
      </c>
      <c r="Q12" s="39" t="e">
        <f>'[1]1.2.1.'!#REF!/'[1]1.1.2.'!#REF!*1000</f>
        <v>#REF!</v>
      </c>
      <c r="R12" s="49">
        <v>100</v>
      </c>
      <c r="S12" s="47"/>
      <c r="T12" s="47"/>
      <c r="U12" s="47"/>
      <c r="V12" s="47"/>
      <c r="W12" s="47"/>
      <c r="X12" s="50">
        <v>100</v>
      </c>
    </row>
    <row r="13" spans="1:24" ht="13.8" hidden="1" thickBot="1">
      <c r="A13" s="52" t="s">
        <v>26</v>
      </c>
      <c r="B13" s="58" t="s">
        <v>27</v>
      </c>
      <c r="C13" s="56">
        <f t="shared" si="0"/>
        <v>0</v>
      </c>
      <c r="D13" s="54"/>
      <c r="E13" s="55"/>
      <c r="F13" s="54"/>
      <c r="G13" s="54"/>
      <c r="H13" s="54"/>
      <c r="I13" s="56"/>
      <c r="J13" s="56" t="e">
        <f t="shared" si="1"/>
        <v>#REF!</v>
      </c>
      <c r="K13" s="54"/>
      <c r="L13" s="54"/>
      <c r="M13" s="54"/>
      <c r="N13" s="54"/>
      <c r="O13" s="54"/>
      <c r="P13" s="56" t="e">
        <f t="shared" si="2"/>
        <v>#REF!</v>
      </c>
      <c r="Q13" s="39" t="e">
        <f>'[1]1.2.1.'!#REF!/'[1]1.1.2.'!#REF!*1000</f>
        <v>#REF!</v>
      </c>
      <c r="R13" s="49">
        <v>100</v>
      </c>
      <c r="S13" s="54"/>
      <c r="T13" s="54"/>
      <c r="U13" s="54"/>
      <c r="V13" s="35"/>
      <c r="W13" s="35"/>
      <c r="X13" s="57">
        <v>100</v>
      </c>
    </row>
    <row r="14" spans="1:24" ht="13.8" hidden="1" thickBot="1">
      <c r="A14" s="52" t="s">
        <v>28</v>
      </c>
      <c r="B14" s="58" t="s">
        <v>29</v>
      </c>
      <c r="C14" s="54">
        <f t="shared" si="0"/>
        <v>0</v>
      </c>
      <c r="D14" s="54"/>
      <c r="E14" s="55"/>
      <c r="F14" s="54"/>
      <c r="G14" s="54"/>
      <c r="H14" s="54"/>
      <c r="I14" s="54"/>
      <c r="J14" s="56" t="e">
        <f t="shared" si="1"/>
        <v>#REF!</v>
      </c>
      <c r="K14" s="54"/>
      <c r="L14" s="54"/>
      <c r="M14" s="54"/>
      <c r="N14" s="54"/>
      <c r="O14" s="54"/>
      <c r="P14" s="56" t="e">
        <f t="shared" si="2"/>
        <v>#REF!</v>
      </c>
      <c r="Q14" s="39" t="e">
        <f>'[1]1.2.1.'!#REF!/'[1]1.1.2.'!#REF!*1000</f>
        <v>#REF!</v>
      </c>
      <c r="R14" s="49"/>
      <c r="S14" s="54"/>
      <c r="T14" s="54"/>
      <c r="U14" s="54"/>
      <c r="V14" s="35"/>
      <c r="W14" s="35"/>
      <c r="X14" s="57"/>
    </row>
    <row r="15" spans="1:24" s="42" customFormat="1" ht="17.25" hidden="1" customHeight="1">
      <c r="A15" s="32">
        <v>3</v>
      </c>
      <c r="B15" s="43" t="s">
        <v>30</v>
      </c>
      <c r="C15" s="35">
        <f t="shared" si="0"/>
        <v>0.60499999999999998</v>
      </c>
      <c r="D15" s="35"/>
      <c r="E15" s="37"/>
      <c r="F15" s="35"/>
      <c r="G15" s="35"/>
      <c r="H15" s="35"/>
      <c r="I15" s="35">
        <f>0.475+0.06+0.07</f>
        <v>0.60499999999999998</v>
      </c>
      <c r="J15" s="59" t="e">
        <f t="shared" si="1"/>
        <v>#REF!</v>
      </c>
      <c r="K15" s="35"/>
      <c r="L15" s="35"/>
      <c r="M15" s="35"/>
      <c r="N15" s="35"/>
      <c r="O15" s="35"/>
      <c r="P15" s="59" t="e">
        <f t="shared" si="2"/>
        <v>#REF!</v>
      </c>
      <c r="Q15" s="39" t="e">
        <f>'[1]1.2.1.'!#REF!/'[1]1.1.2.'!#REF!*1000</f>
        <v>#REF!</v>
      </c>
      <c r="R15" s="44">
        <v>100</v>
      </c>
      <c r="S15" s="35"/>
      <c r="T15" s="35"/>
      <c r="U15" s="35"/>
      <c r="V15" s="35"/>
      <c r="W15" s="35"/>
      <c r="X15" s="41">
        <v>100</v>
      </c>
    </row>
    <row r="16" spans="1:24" s="51" customFormat="1" ht="13.8" hidden="1" thickBot="1">
      <c r="A16" s="60" t="s">
        <v>31</v>
      </c>
      <c r="B16" s="46" t="s">
        <v>32</v>
      </c>
      <c r="C16" s="47">
        <f t="shared" si="0"/>
        <v>0.06</v>
      </c>
      <c r="D16" s="47"/>
      <c r="E16" s="48"/>
      <c r="F16" s="47"/>
      <c r="G16" s="47"/>
      <c r="H16" s="47"/>
      <c r="I16" s="47">
        <v>0.06</v>
      </c>
      <c r="J16" s="61" t="e">
        <f t="shared" si="1"/>
        <v>#REF!</v>
      </c>
      <c r="K16" s="47"/>
      <c r="L16" s="47"/>
      <c r="M16" s="47"/>
      <c r="N16" s="47"/>
      <c r="O16" s="47"/>
      <c r="P16" s="61" t="e">
        <f t="shared" si="2"/>
        <v>#REF!</v>
      </c>
      <c r="Q16" s="39" t="e">
        <f>'[1]1.2.1.'!#REF!/'[1]1.1.2.'!#REF!*1000</f>
        <v>#REF!</v>
      </c>
      <c r="R16" s="62">
        <v>100</v>
      </c>
      <c r="S16" s="47"/>
      <c r="T16" s="47"/>
      <c r="U16" s="47"/>
      <c r="V16" s="47"/>
      <c r="W16" s="47"/>
      <c r="X16" s="50">
        <v>100</v>
      </c>
    </row>
    <row r="17" spans="1:25" s="70" customFormat="1" ht="15.6" hidden="1" thickBot="1">
      <c r="A17" s="63">
        <v>4</v>
      </c>
      <c r="B17" s="64" t="s">
        <v>33</v>
      </c>
      <c r="C17" s="65">
        <f t="shared" si="0"/>
        <v>0.96483999999999992</v>
      </c>
      <c r="D17" s="65"/>
      <c r="E17" s="65"/>
      <c r="F17" s="65"/>
      <c r="G17" s="65"/>
      <c r="H17" s="65"/>
      <c r="I17" s="65">
        <f>I8+I15</f>
        <v>0.96483999999999992</v>
      </c>
      <c r="J17" s="66" t="e">
        <f>C17/Q17*1000</f>
        <v>#REF!</v>
      </c>
      <c r="K17" s="65"/>
      <c r="L17" s="65"/>
      <c r="M17" s="65"/>
      <c r="N17" s="65"/>
      <c r="O17" s="65"/>
      <c r="P17" s="66" t="e">
        <f t="shared" si="2"/>
        <v>#REF!</v>
      </c>
      <c r="Q17" s="39" t="e">
        <f>'[1]1.2.1.'!#REF!/'[1]1.1.2.'!#REF!*1000</f>
        <v>#REF!</v>
      </c>
      <c r="R17" s="67">
        <v>100</v>
      </c>
      <c r="S17" s="65"/>
      <c r="T17" s="65"/>
      <c r="U17" s="65"/>
      <c r="V17" s="65"/>
      <c r="W17" s="65"/>
      <c r="X17" s="68">
        <v>100</v>
      </c>
      <c r="Y17" s="69"/>
    </row>
    <row r="18" spans="1:25" s="51" customFormat="1" ht="13.8" hidden="1" thickBot="1">
      <c r="A18" s="71" t="s">
        <v>34</v>
      </c>
      <c r="B18" s="72" t="s">
        <v>35</v>
      </c>
      <c r="C18" s="73">
        <f t="shared" si="0"/>
        <v>7.0000000000000007E-2</v>
      </c>
      <c r="D18" s="73"/>
      <c r="E18" s="74"/>
      <c r="F18" s="73"/>
      <c r="G18" s="73"/>
      <c r="H18" s="73"/>
      <c r="I18" s="73">
        <v>7.0000000000000007E-2</v>
      </c>
      <c r="J18" s="73" t="e">
        <f>C18/Q18*1000</f>
        <v>#REF!</v>
      </c>
      <c r="K18" s="73"/>
      <c r="L18" s="73"/>
      <c r="M18" s="73"/>
      <c r="N18" s="73"/>
      <c r="O18" s="73"/>
      <c r="P18" s="73" t="e">
        <f t="shared" si="2"/>
        <v>#REF!</v>
      </c>
      <c r="Q18" s="39" t="e">
        <f>'[1]1.2.1.'!#REF!/'[1]1.1.2.'!#REF!*1000</f>
        <v>#REF!</v>
      </c>
      <c r="R18" s="75">
        <v>100</v>
      </c>
      <c r="S18" s="73"/>
      <c r="T18" s="73"/>
      <c r="U18" s="73"/>
      <c r="V18" s="73"/>
      <c r="W18" s="73"/>
      <c r="X18" s="76">
        <v>100</v>
      </c>
    </row>
    <row r="19" spans="1:25" ht="14.25" customHeight="1">
      <c r="A19" s="29" t="s">
        <v>36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1"/>
    </row>
    <row r="20" spans="1:25" s="78" customFormat="1" ht="15.6">
      <c r="A20" s="32">
        <v>1</v>
      </c>
      <c r="B20" s="33" t="s">
        <v>16</v>
      </c>
      <c r="C20" s="34"/>
      <c r="D20" s="35"/>
      <c r="E20" s="36"/>
      <c r="F20" s="35"/>
      <c r="G20" s="35"/>
      <c r="H20" s="35"/>
      <c r="I20" s="35"/>
      <c r="J20" s="34"/>
      <c r="K20" s="35"/>
      <c r="L20" s="35"/>
      <c r="M20" s="35"/>
      <c r="N20" s="35"/>
      <c r="O20" s="35"/>
      <c r="P20" s="35"/>
      <c r="Q20" s="39"/>
      <c r="R20" s="39"/>
      <c r="S20" s="54"/>
      <c r="T20" s="35"/>
      <c r="U20" s="35"/>
      <c r="V20" s="35"/>
      <c r="W20" s="35"/>
      <c r="X20" s="77"/>
    </row>
    <row r="21" spans="1:25">
      <c r="A21" s="32">
        <v>2</v>
      </c>
      <c r="B21" s="43" t="s">
        <v>17</v>
      </c>
      <c r="C21" s="35">
        <v>0.40300000000000002</v>
      </c>
      <c r="D21" s="35"/>
      <c r="E21" s="37"/>
      <c r="F21" s="35"/>
      <c r="G21" s="35"/>
      <c r="H21" s="35"/>
      <c r="I21" s="35">
        <v>0.373</v>
      </c>
      <c r="J21" s="35">
        <f>C21/Q21*1000</f>
        <v>0.1545330125071343</v>
      </c>
      <c r="K21" s="35"/>
      <c r="L21" s="35"/>
      <c r="M21" s="35"/>
      <c r="N21" s="35"/>
      <c r="O21" s="35"/>
      <c r="P21" s="35">
        <f>J21</f>
        <v>0.1545330125071343</v>
      </c>
      <c r="Q21" s="39">
        <v>2607.8570103678962</v>
      </c>
      <c r="R21" s="44">
        <v>100</v>
      </c>
      <c r="S21" s="35"/>
      <c r="T21" s="35"/>
      <c r="U21" s="35"/>
      <c r="V21" s="35"/>
      <c r="W21" s="35"/>
      <c r="X21" s="41">
        <v>100</v>
      </c>
    </row>
    <row r="22" spans="1:25" hidden="1">
      <c r="A22" s="45" t="s">
        <v>18</v>
      </c>
      <c r="B22" s="46" t="s">
        <v>19</v>
      </c>
      <c r="C22" s="47">
        <f t="shared" ref="C22:C31" si="3">I22</f>
        <v>0</v>
      </c>
      <c r="D22" s="47"/>
      <c r="E22" s="48"/>
      <c r="F22" s="47"/>
      <c r="G22" s="47"/>
      <c r="H22" s="47"/>
      <c r="I22" s="47"/>
      <c r="J22" s="47">
        <f t="shared" ref="J22:J29" si="4">C22/Q22*1000</f>
        <v>0</v>
      </c>
      <c r="K22" s="47"/>
      <c r="L22" s="47"/>
      <c r="M22" s="47"/>
      <c r="N22" s="47"/>
      <c r="O22" s="47"/>
      <c r="P22" s="47">
        <f t="shared" ref="P22:P31" si="5">J22</f>
        <v>0</v>
      </c>
      <c r="Q22" s="39">
        <v>2607.8570103678962</v>
      </c>
      <c r="R22" s="49">
        <v>100</v>
      </c>
      <c r="S22" s="47"/>
      <c r="T22" s="47"/>
      <c r="U22" s="47"/>
      <c r="V22" s="47"/>
      <c r="W22" s="47"/>
      <c r="X22" s="50">
        <v>100</v>
      </c>
    </row>
    <row r="23" spans="1:25" hidden="1">
      <c r="A23" s="52" t="s">
        <v>20</v>
      </c>
      <c r="B23" s="53" t="s">
        <v>21</v>
      </c>
      <c r="C23" s="54">
        <f t="shared" si="3"/>
        <v>0</v>
      </c>
      <c r="D23" s="54"/>
      <c r="E23" s="55"/>
      <c r="F23" s="54"/>
      <c r="G23" s="54"/>
      <c r="H23" s="54"/>
      <c r="I23" s="54"/>
      <c r="J23" s="56">
        <f t="shared" si="4"/>
        <v>0</v>
      </c>
      <c r="K23" s="54"/>
      <c r="L23" s="54"/>
      <c r="M23" s="54"/>
      <c r="N23" s="54"/>
      <c r="O23" s="54"/>
      <c r="P23" s="56">
        <f t="shared" si="5"/>
        <v>0</v>
      </c>
      <c r="Q23" s="39">
        <v>2607.8570103678962</v>
      </c>
      <c r="R23" s="49">
        <v>100</v>
      </c>
      <c r="S23" s="54"/>
      <c r="T23" s="54"/>
      <c r="U23" s="54"/>
      <c r="V23" s="35"/>
      <c r="W23" s="35"/>
      <c r="X23" s="57">
        <v>100</v>
      </c>
    </row>
    <row r="24" spans="1:25" hidden="1">
      <c r="A24" s="52" t="s">
        <v>22</v>
      </c>
      <c r="B24" s="53" t="s">
        <v>23</v>
      </c>
      <c r="C24" s="54">
        <f t="shared" si="3"/>
        <v>0</v>
      </c>
      <c r="D24" s="54"/>
      <c r="E24" s="55"/>
      <c r="F24" s="54"/>
      <c r="G24" s="54"/>
      <c r="H24" s="54"/>
      <c r="I24" s="54"/>
      <c r="J24" s="56">
        <f t="shared" si="4"/>
        <v>0</v>
      </c>
      <c r="K24" s="54"/>
      <c r="L24" s="54"/>
      <c r="M24" s="54"/>
      <c r="N24" s="54"/>
      <c r="O24" s="54"/>
      <c r="P24" s="56">
        <f t="shared" si="5"/>
        <v>0</v>
      </c>
      <c r="Q24" s="39">
        <v>2607.8570103678962</v>
      </c>
      <c r="R24" s="49"/>
      <c r="S24" s="54"/>
      <c r="T24" s="54"/>
      <c r="U24" s="54"/>
      <c r="V24" s="35"/>
      <c r="W24" s="35"/>
      <c r="X24" s="57"/>
    </row>
    <row r="25" spans="1:25" hidden="1">
      <c r="A25" s="45" t="s">
        <v>24</v>
      </c>
      <c r="B25" s="46" t="s">
        <v>25</v>
      </c>
      <c r="C25" s="47">
        <f t="shared" si="3"/>
        <v>0</v>
      </c>
      <c r="D25" s="47"/>
      <c r="E25" s="48"/>
      <c r="F25" s="47"/>
      <c r="G25" s="47"/>
      <c r="H25" s="47"/>
      <c r="I25" s="47"/>
      <c r="J25" s="47">
        <f t="shared" si="4"/>
        <v>0</v>
      </c>
      <c r="K25" s="47"/>
      <c r="L25" s="47"/>
      <c r="M25" s="47"/>
      <c r="N25" s="47"/>
      <c r="O25" s="47"/>
      <c r="P25" s="47">
        <f t="shared" si="5"/>
        <v>0</v>
      </c>
      <c r="Q25" s="39">
        <v>2607.8570103678962</v>
      </c>
      <c r="R25" s="49">
        <v>100</v>
      </c>
      <c r="S25" s="47"/>
      <c r="T25" s="47"/>
      <c r="U25" s="47"/>
      <c r="V25" s="47"/>
      <c r="W25" s="47"/>
      <c r="X25" s="50">
        <v>100</v>
      </c>
    </row>
    <row r="26" spans="1:25" hidden="1">
      <c r="A26" s="52" t="s">
        <v>26</v>
      </c>
      <c r="B26" s="58" t="s">
        <v>27</v>
      </c>
      <c r="C26" s="56">
        <f t="shared" si="3"/>
        <v>0</v>
      </c>
      <c r="D26" s="54"/>
      <c r="E26" s="55"/>
      <c r="F26" s="54"/>
      <c r="G26" s="54"/>
      <c r="H26" s="54"/>
      <c r="I26" s="56"/>
      <c r="J26" s="56">
        <f t="shared" si="4"/>
        <v>0</v>
      </c>
      <c r="K26" s="54"/>
      <c r="L26" s="54"/>
      <c r="M26" s="54"/>
      <c r="N26" s="54"/>
      <c r="O26" s="54"/>
      <c r="P26" s="56">
        <f t="shared" si="5"/>
        <v>0</v>
      </c>
      <c r="Q26" s="39">
        <v>2607.8570103678962</v>
      </c>
      <c r="R26" s="49">
        <v>100</v>
      </c>
      <c r="S26" s="54"/>
      <c r="T26" s="54"/>
      <c r="U26" s="54"/>
      <c r="V26" s="35"/>
      <c r="W26" s="35"/>
      <c r="X26" s="57">
        <v>100</v>
      </c>
    </row>
    <row r="27" spans="1:25" hidden="1">
      <c r="A27" s="52" t="s">
        <v>28</v>
      </c>
      <c r="B27" s="58" t="s">
        <v>29</v>
      </c>
      <c r="C27" s="54">
        <f t="shared" si="3"/>
        <v>0</v>
      </c>
      <c r="D27" s="54"/>
      <c r="E27" s="55"/>
      <c r="F27" s="54"/>
      <c r="G27" s="54"/>
      <c r="H27" s="54"/>
      <c r="I27" s="54"/>
      <c r="J27" s="56">
        <f t="shared" si="4"/>
        <v>0</v>
      </c>
      <c r="K27" s="54"/>
      <c r="L27" s="54"/>
      <c r="M27" s="54"/>
      <c r="N27" s="54"/>
      <c r="O27" s="54"/>
      <c r="P27" s="56">
        <f t="shared" si="5"/>
        <v>0</v>
      </c>
      <c r="Q27" s="39">
        <v>2607.8570103678962</v>
      </c>
      <c r="R27" s="49"/>
      <c r="S27" s="54"/>
      <c r="T27" s="54"/>
      <c r="U27" s="54"/>
      <c r="V27" s="35"/>
      <c r="W27" s="35"/>
      <c r="X27" s="57"/>
    </row>
    <row r="28" spans="1:25">
      <c r="A28" s="32">
        <v>3</v>
      </c>
      <c r="B28" s="43" t="s">
        <v>30</v>
      </c>
      <c r="C28" s="35">
        <v>0.65700000000000003</v>
      </c>
      <c r="D28" s="35"/>
      <c r="E28" s="37"/>
      <c r="F28" s="35"/>
      <c r="G28" s="35"/>
      <c r="H28" s="35"/>
      <c r="I28" s="35">
        <v>0.65900000000000003</v>
      </c>
      <c r="J28" s="59">
        <f t="shared" si="4"/>
        <v>0.25193099061336782</v>
      </c>
      <c r="K28" s="35"/>
      <c r="L28" s="35"/>
      <c r="M28" s="35"/>
      <c r="N28" s="35"/>
      <c r="O28" s="35"/>
      <c r="P28" s="59">
        <f t="shared" si="5"/>
        <v>0.25193099061336782</v>
      </c>
      <c r="Q28" s="39">
        <v>2607.8570103678962</v>
      </c>
      <c r="R28" s="44">
        <v>100</v>
      </c>
      <c r="S28" s="35"/>
      <c r="T28" s="35"/>
      <c r="U28" s="35"/>
      <c r="V28" s="35"/>
      <c r="W28" s="35"/>
      <c r="X28" s="41">
        <v>100</v>
      </c>
    </row>
    <row r="29" spans="1:25">
      <c r="A29" s="60" t="s">
        <v>31</v>
      </c>
      <c r="B29" s="46" t="s">
        <v>32</v>
      </c>
      <c r="C29" s="47">
        <v>6.0999999999999999E-2</v>
      </c>
      <c r="D29" s="47"/>
      <c r="E29" s="48"/>
      <c r="F29" s="47"/>
      <c r="G29" s="47"/>
      <c r="H29" s="47"/>
      <c r="I29" s="47">
        <v>6.0999999999999999E-2</v>
      </c>
      <c r="J29" s="61">
        <f t="shared" si="4"/>
        <v>2.3390853009764748E-2</v>
      </c>
      <c r="K29" s="47"/>
      <c r="L29" s="47"/>
      <c r="M29" s="47"/>
      <c r="N29" s="47"/>
      <c r="O29" s="47"/>
      <c r="P29" s="61">
        <f t="shared" si="5"/>
        <v>2.3390853009764748E-2</v>
      </c>
      <c r="Q29" s="39">
        <v>2607.8570103678962</v>
      </c>
      <c r="R29" s="62">
        <v>100</v>
      </c>
      <c r="S29" s="47"/>
      <c r="T29" s="47"/>
      <c r="U29" s="47"/>
      <c r="V29" s="47"/>
      <c r="W29" s="47"/>
      <c r="X29" s="50">
        <v>100</v>
      </c>
    </row>
    <row r="30" spans="1:25" ht="15">
      <c r="A30" s="79">
        <v>4</v>
      </c>
      <c r="B30" s="80" t="s">
        <v>33</v>
      </c>
      <c r="C30" s="65">
        <f t="shared" si="3"/>
        <v>1.032</v>
      </c>
      <c r="D30" s="65"/>
      <c r="E30" s="65"/>
      <c r="F30" s="65"/>
      <c r="G30" s="65"/>
      <c r="H30" s="65"/>
      <c r="I30" s="65">
        <f>I21+I28</f>
        <v>1.032</v>
      </c>
      <c r="J30" s="66">
        <f>C30/Q30*1000</f>
        <v>0.39572721813241341</v>
      </c>
      <c r="K30" s="65"/>
      <c r="L30" s="65"/>
      <c r="M30" s="65"/>
      <c r="N30" s="65"/>
      <c r="O30" s="65"/>
      <c r="P30" s="66">
        <f t="shared" si="5"/>
        <v>0.39572721813241341</v>
      </c>
      <c r="Q30" s="39">
        <v>2607.8570103678962</v>
      </c>
      <c r="R30" s="67">
        <v>100</v>
      </c>
      <c r="S30" s="65"/>
      <c r="T30" s="65"/>
      <c r="U30" s="65"/>
      <c r="V30" s="65"/>
      <c r="W30" s="65"/>
      <c r="X30" s="68">
        <v>100</v>
      </c>
    </row>
    <row r="31" spans="1:25" ht="13.8" thickBot="1">
      <c r="A31" s="71" t="s">
        <v>34</v>
      </c>
      <c r="B31" s="72" t="s">
        <v>35</v>
      </c>
      <c r="C31" s="73">
        <f t="shared" si="3"/>
        <v>0.08</v>
      </c>
      <c r="D31" s="73"/>
      <c r="E31" s="74"/>
      <c r="F31" s="73"/>
      <c r="G31" s="73"/>
      <c r="H31" s="73"/>
      <c r="I31" s="73">
        <v>0.08</v>
      </c>
      <c r="J31" s="73">
        <f>C31/Q31*1000</f>
        <v>3.0676528537396386E-2</v>
      </c>
      <c r="K31" s="73"/>
      <c r="L31" s="73"/>
      <c r="M31" s="73"/>
      <c r="N31" s="73"/>
      <c r="O31" s="73"/>
      <c r="P31" s="73">
        <f t="shared" si="5"/>
        <v>3.0676528537396386E-2</v>
      </c>
      <c r="Q31" s="39">
        <v>2607.8570103678962</v>
      </c>
      <c r="R31" s="75">
        <v>100</v>
      </c>
      <c r="S31" s="73"/>
      <c r="T31" s="73"/>
      <c r="U31" s="73"/>
      <c r="V31" s="73"/>
      <c r="W31" s="73"/>
      <c r="X31" s="76">
        <v>100</v>
      </c>
    </row>
    <row r="32" spans="1:25" ht="15.75" customHeight="1">
      <c r="A32" s="29" t="s">
        <v>37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</row>
    <row r="33" spans="1:25" s="42" customFormat="1">
      <c r="A33" s="32">
        <v>1</v>
      </c>
      <c r="B33" s="33" t="s">
        <v>16</v>
      </c>
      <c r="C33" s="34"/>
      <c r="D33" s="35"/>
      <c r="E33" s="36"/>
      <c r="F33" s="35"/>
      <c r="G33" s="37"/>
      <c r="H33" s="38"/>
      <c r="I33" s="35"/>
      <c r="J33" s="34"/>
      <c r="K33" s="35"/>
      <c r="L33" s="35"/>
      <c r="M33" s="38"/>
      <c r="N33" s="38"/>
      <c r="O33" s="38"/>
      <c r="P33" s="38"/>
      <c r="Q33" s="39"/>
      <c r="R33" s="40"/>
      <c r="S33" s="40"/>
      <c r="T33" s="37"/>
      <c r="U33" s="37"/>
      <c r="V33" s="37"/>
      <c r="W33" s="37"/>
      <c r="X33" s="41"/>
    </row>
    <row r="34" spans="1:25" s="42" customFormat="1">
      <c r="A34" s="32">
        <v>2</v>
      </c>
      <c r="B34" s="43" t="s">
        <v>17</v>
      </c>
      <c r="C34" s="35">
        <v>0.36899999999999999</v>
      </c>
      <c r="D34" s="35"/>
      <c r="E34" s="37"/>
      <c r="F34" s="35"/>
      <c r="G34" s="35"/>
      <c r="H34" s="35"/>
      <c r="I34" s="35">
        <v>0.372</v>
      </c>
      <c r="J34" s="35">
        <f>C34/Q34*1000</f>
        <v>0.14149548787874086</v>
      </c>
      <c r="K34" s="35"/>
      <c r="L34" s="35"/>
      <c r="M34" s="35"/>
      <c r="N34" s="35"/>
      <c r="O34" s="35"/>
      <c r="P34" s="35">
        <f>J34</f>
        <v>0.14149548787874086</v>
      </c>
      <c r="Q34" s="39">
        <v>2607.8570103678962</v>
      </c>
      <c r="R34" s="44">
        <v>100</v>
      </c>
      <c r="S34" s="35"/>
      <c r="T34" s="35"/>
      <c r="U34" s="35"/>
      <c r="V34" s="35"/>
      <c r="W34" s="35"/>
      <c r="X34" s="41">
        <v>100</v>
      </c>
    </row>
    <row r="35" spans="1:25" s="51" customFormat="1" ht="18.75" hidden="1" customHeight="1">
      <c r="A35" s="45" t="s">
        <v>18</v>
      </c>
      <c r="B35" s="46" t="s">
        <v>19</v>
      </c>
      <c r="C35" s="47">
        <f t="shared" ref="C35:C44" si="6">I35</f>
        <v>0</v>
      </c>
      <c r="D35" s="47"/>
      <c r="E35" s="48"/>
      <c r="F35" s="47"/>
      <c r="G35" s="47"/>
      <c r="H35" s="47"/>
      <c r="I35" s="47"/>
      <c r="J35" s="47">
        <f t="shared" ref="J35:J42" si="7">C35/Q35*1000</f>
        <v>0</v>
      </c>
      <c r="K35" s="47"/>
      <c r="L35" s="47"/>
      <c r="M35" s="47"/>
      <c r="N35" s="47"/>
      <c r="O35" s="47"/>
      <c r="P35" s="47">
        <f t="shared" ref="P35:P44" si="8">J35</f>
        <v>0</v>
      </c>
      <c r="Q35" s="39">
        <v>2607.8570103678962</v>
      </c>
      <c r="R35" s="49">
        <v>100</v>
      </c>
      <c r="S35" s="47"/>
      <c r="T35" s="47"/>
      <c r="U35" s="47"/>
      <c r="V35" s="47"/>
      <c r="W35" s="47"/>
      <c r="X35" s="50">
        <v>100</v>
      </c>
    </row>
    <row r="36" spans="1:25" hidden="1">
      <c r="A36" s="52" t="s">
        <v>20</v>
      </c>
      <c r="B36" s="53" t="s">
        <v>21</v>
      </c>
      <c r="C36" s="54">
        <f t="shared" si="6"/>
        <v>0</v>
      </c>
      <c r="D36" s="54"/>
      <c r="E36" s="55"/>
      <c r="F36" s="54"/>
      <c r="G36" s="54"/>
      <c r="H36" s="54"/>
      <c r="I36" s="54"/>
      <c r="J36" s="56">
        <f t="shared" si="7"/>
        <v>0</v>
      </c>
      <c r="K36" s="54"/>
      <c r="L36" s="54"/>
      <c r="M36" s="54"/>
      <c r="N36" s="54"/>
      <c r="O36" s="54"/>
      <c r="P36" s="56">
        <f t="shared" si="8"/>
        <v>0</v>
      </c>
      <c r="Q36" s="39">
        <v>2607.8570103678962</v>
      </c>
      <c r="R36" s="49">
        <v>100</v>
      </c>
      <c r="S36" s="54"/>
      <c r="T36" s="54"/>
      <c r="U36" s="54"/>
      <c r="V36" s="35"/>
      <c r="W36" s="35"/>
      <c r="X36" s="57">
        <v>100</v>
      </c>
    </row>
    <row r="37" spans="1:25" hidden="1">
      <c r="A37" s="52" t="s">
        <v>22</v>
      </c>
      <c r="B37" s="53" t="s">
        <v>23</v>
      </c>
      <c r="C37" s="54">
        <f t="shared" si="6"/>
        <v>0</v>
      </c>
      <c r="D37" s="54"/>
      <c r="E37" s="55"/>
      <c r="F37" s="54"/>
      <c r="G37" s="54"/>
      <c r="H37" s="54"/>
      <c r="I37" s="54"/>
      <c r="J37" s="56">
        <f t="shared" si="7"/>
        <v>0</v>
      </c>
      <c r="K37" s="54"/>
      <c r="L37" s="54"/>
      <c r="M37" s="54"/>
      <c r="N37" s="54"/>
      <c r="O37" s="54"/>
      <c r="P37" s="56">
        <f t="shared" si="8"/>
        <v>0</v>
      </c>
      <c r="Q37" s="39">
        <v>2607.8570103678962</v>
      </c>
      <c r="R37" s="49"/>
      <c r="S37" s="54"/>
      <c r="T37" s="54"/>
      <c r="U37" s="54"/>
      <c r="V37" s="35"/>
      <c r="W37" s="35"/>
      <c r="X37" s="57"/>
    </row>
    <row r="38" spans="1:25" s="51" customFormat="1" ht="19.5" hidden="1" customHeight="1">
      <c r="A38" s="45" t="s">
        <v>24</v>
      </c>
      <c r="B38" s="46" t="s">
        <v>25</v>
      </c>
      <c r="C38" s="47">
        <f t="shared" si="6"/>
        <v>0</v>
      </c>
      <c r="D38" s="47"/>
      <c r="E38" s="48"/>
      <c r="F38" s="47"/>
      <c r="G38" s="47"/>
      <c r="H38" s="47"/>
      <c r="I38" s="47"/>
      <c r="J38" s="47">
        <f t="shared" si="7"/>
        <v>0</v>
      </c>
      <c r="K38" s="47"/>
      <c r="L38" s="47"/>
      <c r="M38" s="47"/>
      <c r="N38" s="47"/>
      <c r="O38" s="47"/>
      <c r="P38" s="47">
        <f t="shared" si="8"/>
        <v>0</v>
      </c>
      <c r="Q38" s="39">
        <v>2607.8570103678962</v>
      </c>
      <c r="R38" s="49">
        <v>100</v>
      </c>
      <c r="S38" s="47"/>
      <c r="T38" s="47"/>
      <c r="U38" s="47"/>
      <c r="V38" s="47"/>
      <c r="W38" s="47"/>
      <c r="X38" s="50">
        <v>100</v>
      </c>
    </row>
    <row r="39" spans="1:25" hidden="1">
      <c r="A39" s="52" t="s">
        <v>26</v>
      </c>
      <c r="B39" s="58" t="s">
        <v>27</v>
      </c>
      <c r="C39" s="56">
        <f t="shared" si="6"/>
        <v>0</v>
      </c>
      <c r="D39" s="54"/>
      <c r="E39" s="55"/>
      <c r="F39" s="54"/>
      <c r="G39" s="54"/>
      <c r="H39" s="54"/>
      <c r="I39" s="56"/>
      <c r="J39" s="56">
        <f t="shared" si="7"/>
        <v>0</v>
      </c>
      <c r="K39" s="54"/>
      <c r="L39" s="54"/>
      <c r="M39" s="54"/>
      <c r="N39" s="54"/>
      <c r="O39" s="54"/>
      <c r="P39" s="56">
        <f t="shared" si="8"/>
        <v>0</v>
      </c>
      <c r="Q39" s="39">
        <v>2607.8570103678962</v>
      </c>
      <c r="R39" s="49">
        <v>100</v>
      </c>
      <c r="S39" s="54"/>
      <c r="T39" s="54"/>
      <c r="U39" s="54"/>
      <c r="V39" s="35"/>
      <c r="W39" s="35"/>
      <c r="X39" s="57">
        <v>100</v>
      </c>
    </row>
    <row r="40" spans="1:25" hidden="1">
      <c r="A40" s="52" t="s">
        <v>28</v>
      </c>
      <c r="B40" s="58" t="s">
        <v>29</v>
      </c>
      <c r="C40" s="54">
        <f t="shared" si="6"/>
        <v>0</v>
      </c>
      <c r="D40" s="54"/>
      <c r="E40" s="55"/>
      <c r="F40" s="54"/>
      <c r="G40" s="54"/>
      <c r="H40" s="54"/>
      <c r="I40" s="54"/>
      <c r="J40" s="56">
        <f t="shared" si="7"/>
        <v>0</v>
      </c>
      <c r="K40" s="54"/>
      <c r="L40" s="54"/>
      <c r="M40" s="54"/>
      <c r="N40" s="54"/>
      <c r="O40" s="54"/>
      <c r="P40" s="56">
        <f t="shared" si="8"/>
        <v>0</v>
      </c>
      <c r="Q40" s="39">
        <v>2607.8570103678962</v>
      </c>
      <c r="R40" s="49"/>
      <c r="S40" s="54"/>
      <c r="T40" s="54"/>
      <c r="U40" s="54"/>
      <c r="V40" s="35"/>
      <c r="W40" s="35"/>
      <c r="X40" s="57"/>
    </row>
    <row r="41" spans="1:25" s="42" customFormat="1" ht="17.25" customHeight="1">
      <c r="A41" s="32">
        <v>3</v>
      </c>
      <c r="B41" s="43" t="s">
        <v>30</v>
      </c>
      <c r="C41" s="35">
        <v>0.7</v>
      </c>
      <c r="D41" s="35"/>
      <c r="E41" s="37"/>
      <c r="F41" s="35"/>
      <c r="G41" s="35"/>
      <c r="H41" s="35"/>
      <c r="I41" s="35">
        <v>0.72</v>
      </c>
      <c r="J41" s="59">
        <f t="shared" si="7"/>
        <v>0.26841962470221836</v>
      </c>
      <c r="K41" s="35"/>
      <c r="L41" s="35"/>
      <c r="M41" s="35"/>
      <c r="N41" s="35"/>
      <c r="O41" s="35"/>
      <c r="P41" s="59">
        <f t="shared" si="8"/>
        <v>0.26841962470221836</v>
      </c>
      <c r="Q41" s="39">
        <v>2607.8570103678962</v>
      </c>
      <c r="R41" s="44">
        <v>100</v>
      </c>
      <c r="S41" s="35"/>
      <c r="T41" s="35"/>
      <c r="U41" s="35"/>
      <c r="V41" s="35"/>
      <c r="W41" s="35"/>
      <c r="X41" s="41">
        <v>100</v>
      </c>
    </row>
    <row r="42" spans="1:25" s="51" customFormat="1">
      <c r="A42" s="60" t="s">
        <v>31</v>
      </c>
      <c r="B42" s="46" t="s">
        <v>32</v>
      </c>
      <c r="C42" s="47">
        <v>5.8999999999999997E-2</v>
      </c>
      <c r="D42" s="47"/>
      <c r="E42" s="48"/>
      <c r="F42" s="47"/>
      <c r="G42" s="47"/>
      <c r="H42" s="47"/>
      <c r="I42" s="47">
        <v>7.8E-2</v>
      </c>
      <c r="J42" s="61">
        <f t="shared" si="7"/>
        <v>2.2623939796329835E-2</v>
      </c>
      <c r="K42" s="47"/>
      <c r="L42" s="47"/>
      <c r="M42" s="47"/>
      <c r="N42" s="47"/>
      <c r="O42" s="47"/>
      <c r="P42" s="61">
        <f t="shared" si="8"/>
        <v>2.2623939796329835E-2</v>
      </c>
      <c r="Q42" s="39">
        <v>2607.8570103678962</v>
      </c>
      <c r="R42" s="62">
        <v>100</v>
      </c>
      <c r="S42" s="47"/>
      <c r="T42" s="47"/>
      <c r="U42" s="47"/>
      <c r="V42" s="47"/>
      <c r="W42" s="47"/>
      <c r="X42" s="50">
        <v>100</v>
      </c>
    </row>
    <row r="43" spans="1:25" s="70" customFormat="1" ht="15">
      <c r="A43" s="63">
        <v>4</v>
      </c>
      <c r="B43" s="64" t="s">
        <v>33</v>
      </c>
      <c r="C43" s="65">
        <f t="shared" si="6"/>
        <v>1.0920000000000001</v>
      </c>
      <c r="D43" s="65"/>
      <c r="E43" s="65"/>
      <c r="F43" s="65"/>
      <c r="G43" s="65"/>
      <c r="H43" s="65"/>
      <c r="I43" s="65">
        <f>I34+I41</f>
        <v>1.0920000000000001</v>
      </c>
      <c r="J43" s="66">
        <f>C43/Q43*1000</f>
        <v>0.41873461453546074</v>
      </c>
      <c r="K43" s="65"/>
      <c r="L43" s="65"/>
      <c r="M43" s="65"/>
      <c r="N43" s="65"/>
      <c r="O43" s="65"/>
      <c r="P43" s="66">
        <f t="shared" si="8"/>
        <v>0.41873461453546074</v>
      </c>
      <c r="Q43" s="39">
        <v>2607.8570103678962</v>
      </c>
      <c r="R43" s="67">
        <v>100</v>
      </c>
      <c r="S43" s="65"/>
      <c r="T43" s="65"/>
      <c r="U43" s="65"/>
      <c r="V43" s="65"/>
      <c r="W43" s="65"/>
      <c r="X43" s="68">
        <v>100</v>
      </c>
      <c r="Y43" s="69"/>
    </row>
    <row r="44" spans="1:25" s="51" customFormat="1" ht="13.8" thickBot="1">
      <c r="A44" s="71" t="s">
        <v>34</v>
      </c>
      <c r="B44" s="72" t="s">
        <v>35</v>
      </c>
      <c r="C44" s="73">
        <f t="shared" si="6"/>
        <v>0.64200000000000002</v>
      </c>
      <c r="D44" s="73"/>
      <c r="E44" s="74"/>
      <c r="F44" s="73"/>
      <c r="G44" s="73"/>
      <c r="H44" s="73"/>
      <c r="I44" s="73">
        <v>0.64200000000000002</v>
      </c>
      <c r="J44" s="73">
        <f>C44/Q44*1000</f>
        <v>0.246179141512606</v>
      </c>
      <c r="K44" s="73"/>
      <c r="L44" s="73"/>
      <c r="M44" s="73"/>
      <c r="N44" s="73"/>
      <c r="O44" s="73"/>
      <c r="P44" s="73">
        <f t="shared" si="8"/>
        <v>0.246179141512606</v>
      </c>
      <c r="Q44" s="39">
        <v>2607.8570103678962</v>
      </c>
      <c r="R44" s="75">
        <v>100</v>
      </c>
      <c r="S44" s="73"/>
      <c r="T44" s="73"/>
      <c r="U44" s="73"/>
      <c r="V44" s="73"/>
      <c r="W44" s="73"/>
      <c r="X44" s="76">
        <v>100</v>
      </c>
    </row>
    <row r="45" spans="1:25" s="84" customFormat="1" ht="15.75" customHeight="1">
      <c r="A45" s="81" t="s">
        <v>38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3"/>
    </row>
    <row r="46" spans="1:25" s="42" customFormat="1">
      <c r="A46" s="32">
        <v>1</v>
      </c>
      <c r="B46" s="33" t="s">
        <v>16</v>
      </c>
      <c r="C46" s="34"/>
      <c r="D46" s="35"/>
      <c r="E46" s="36"/>
      <c r="F46" s="35"/>
      <c r="G46" s="37"/>
      <c r="H46" s="38"/>
      <c r="I46" s="35"/>
      <c r="J46" s="34"/>
      <c r="K46" s="35"/>
      <c r="L46" s="35"/>
      <c r="M46" s="38"/>
      <c r="N46" s="38"/>
      <c r="O46" s="38"/>
      <c r="P46" s="38"/>
      <c r="Q46" s="39"/>
      <c r="R46" s="40"/>
      <c r="S46" s="40"/>
      <c r="T46" s="37"/>
      <c r="U46" s="37"/>
      <c r="V46" s="37"/>
      <c r="W46" s="37"/>
      <c r="X46" s="41"/>
    </row>
    <row r="47" spans="1:25" s="42" customFormat="1">
      <c r="A47" s="32">
        <v>2</v>
      </c>
      <c r="B47" s="43" t="s">
        <v>17</v>
      </c>
      <c r="C47" s="35">
        <v>0.4</v>
      </c>
      <c r="D47" s="35"/>
      <c r="E47" s="37"/>
      <c r="F47" s="35"/>
      <c r="G47" s="35"/>
      <c r="H47" s="35"/>
      <c r="I47" s="35">
        <v>0.4</v>
      </c>
      <c r="J47" s="35">
        <v>0.1545330125071343</v>
      </c>
      <c r="K47" s="35"/>
      <c r="L47" s="35"/>
      <c r="M47" s="35"/>
      <c r="N47" s="35"/>
      <c r="O47" s="35"/>
      <c r="P47" s="35">
        <v>0.1545330125071343</v>
      </c>
      <c r="Q47" s="39">
        <v>2607.8570103678962</v>
      </c>
      <c r="R47" s="44">
        <v>100</v>
      </c>
      <c r="S47" s="35"/>
      <c r="T47" s="35"/>
      <c r="U47" s="35"/>
      <c r="V47" s="35"/>
      <c r="W47" s="35"/>
      <c r="X47" s="41">
        <v>100</v>
      </c>
    </row>
    <row r="48" spans="1:25" s="51" customFormat="1" ht="18.75" hidden="1" customHeight="1">
      <c r="A48" s="45" t="s">
        <v>18</v>
      </c>
      <c r="B48" s="46" t="s">
        <v>19</v>
      </c>
      <c r="C48" s="47">
        <v>0</v>
      </c>
      <c r="D48" s="47"/>
      <c r="E48" s="48"/>
      <c r="F48" s="47"/>
      <c r="G48" s="47"/>
      <c r="H48" s="47"/>
      <c r="I48" s="47"/>
      <c r="J48" s="47">
        <v>0</v>
      </c>
      <c r="K48" s="47"/>
      <c r="L48" s="47"/>
      <c r="M48" s="47"/>
      <c r="N48" s="47"/>
      <c r="O48" s="47"/>
      <c r="P48" s="47">
        <v>0</v>
      </c>
      <c r="Q48" s="39">
        <v>2607.8570103678962</v>
      </c>
      <c r="R48" s="49">
        <v>100</v>
      </c>
      <c r="S48" s="47"/>
      <c r="T48" s="47"/>
      <c r="U48" s="47"/>
      <c r="V48" s="47"/>
      <c r="W48" s="47"/>
      <c r="X48" s="50">
        <v>100</v>
      </c>
    </row>
    <row r="49" spans="1:25" ht="12.75" hidden="1" customHeight="1">
      <c r="A49" s="52" t="s">
        <v>20</v>
      </c>
      <c r="B49" s="53" t="s">
        <v>21</v>
      </c>
      <c r="C49" s="54">
        <v>0</v>
      </c>
      <c r="D49" s="54"/>
      <c r="E49" s="55"/>
      <c r="F49" s="54"/>
      <c r="G49" s="54"/>
      <c r="H49" s="54"/>
      <c r="I49" s="54"/>
      <c r="J49" s="56">
        <v>0</v>
      </c>
      <c r="K49" s="54"/>
      <c r="L49" s="54"/>
      <c r="M49" s="54"/>
      <c r="N49" s="54"/>
      <c r="O49" s="54"/>
      <c r="P49" s="56">
        <v>0</v>
      </c>
      <c r="Q49" s="39">
        <v>2607.8570103678962</v>
      </c>
      <c r="R49" s="49">
        <v>100</v>
      </c>
      <c r="S49" s="54"/>
      <c r="T49" s="54"/>
      <c r="U49" s="54"/>
      <c r="V49" s="35"/>
      <c r="W49" s="35"/>
      <c r="X49" s="57">
        <v>100</v>
      </c>
    </row>
    <row r="50" spans="1:25" ht="12.75" hidden="1" customHeight="1">
      <c r="A50" s="52" t="s">
        <v>22</v>
      </c>
      <c r="B50" s="53" t="s">
        <v>23</v>
      </c>
      <c r="C50" s="54">
        <v>0</v>
      </c>
      <c r="D50" s="54"/>
      <c r="E50" s="55"/>
      <c r="F50" s="54"/>
      <c r="G50" s="54"/>
      <c r="H50" s="54"/>
      <c r="I50" s="54"/>
      <c r="J50" s="56">
        <v>0</v>
      </c>
      <c r="K50" s="54"/>
      <c r="L50" s="54"/>
      <c r="M50" s="54"/>
      <c r="N50" s="54"/>
      <c r="O50" s="54"/>
      <c r="P50" s="56">
        <v>0</v>
      </c>
      <c r="Q50" s="39">
        <v>2607.8570103678962</v>
      </c>
      <c r="R50" s="49"/>
      <c r="S50" s="54"/>
      <c r="T50" s="54"/>
      <c r="U50" s="54"/>
      <c r="V50" s="35"/>
      <c r="W50" s="35"/>
      <c r="X50" s="57"/>
    </row>
    <row r="51" spans="1:25" s="51" customFormat="1" ht="19.5" hidden="1" customHeight="1">
      <c r="A51" s="45" t="s">
        <v>24</v>
      </c>
      <c r="B51" s="46" t="s">
        <v>25</v>
      </c>
      <c r="C51" s="47">
        <v>0</v>
      </c>
      <c r="D51" s="47"/>
      <c r="E51" s="48"/>
      <c r="F51" s="47"/>
      <c r="G51" s="47"/>
      <c r="H51" s="47"/>
      <c r="I51" s="47"/>
      <c r="J51" s="47">
        <v>0</v>
      </c>
      <c r="K51" s="47"/>
      <c r="L51" s="47"/>
      <c r="M51" s="47"/>
      <c r="N51" s="47"/>
      <c r="O51" s="47"/>
      <c r="P51" s="47">
        <v>0</v>
      </c>
      <c r="Q51" s="39">
        <v>2607.8570103678962</v>
      </c>
      <c r="R51" s="49">
        <v>100</v>
      </c>
      <c r="S51" s="47"/>
      <c r="T51" s="47"/>
      <c r="U51" s="47"/>
      <c r="V51" s="47"/>
      <c r="W51" s="47"/>
      <c r="X51" s="50">
        <v>100</v>
      </c>
    </row>
    <row r="52" spans="1:25" ht="12.75" hidden="1" customHeight="1">
      <c r="A52" s="52" t="s">
        <v>26</v>
      </c>
      <c r="B52" s="58" t="s">
        <v>27</v>
      </c>
      <c r="C52" s="56">
        <v>0</v>
      </c>
      <c r="D52" s="54"/>
      <c r="E52" s="55"/>
      <c r="F52" s="54"/>
      <c r="G52" s="54"/>
      <c r="H52" s="54"/>
      <c r="I52" s="56"/>
      <c r="J52" s="56">
        <v>0</v>
      </c>
      <c r="K52" s="54"/>
      <c r="L52" s="54"/>
      <c r="M52" s="54"/>
      <c r="N52" s="54"/>
      <c r="O52" s="54"/>
      <c r="P52" s="56">
        <v>0</v>
      </c>
      <c r="Q52" s="39">
        <v>2607.8570103678962</v>
      </c>
      <c r="R52" s="49">
        <v>100</v>
      </c>
      <c r="S52" s="54"/>
      <c r="T52" s="54"/>
      <c r="U52" s="54"/>
      <c r="V52" s="35"/>
      <c r="W52" s="35"/>
      <c r="X52" s="57">
        <v>100</v>
      </c>
    </row>
    <row r="53" spans="1:25" ht="12.75" hidden="1" customHeight="1">
      <c r="A53" s="52" t="s">
        <v>28</v>
      </c>
      <c r="B53" s="58" t="s">
        <v>29</v>
      </c>
      <c r="C53" s="54">
        <v>0</v>
      </c>
      <c r="D53" s="54"/>
      <c r="E53" s="55"/>
      <c r="F53" s="54"/>
      <c r="G53" s="54"/>
      <c r="H53" s="54"/>
      <c r="I53" s="54"/>
      <c r="J53" s="56">
        <v>0</v>
      </c>
      <c r="K53" s="54"/>
      <c r="L53" s="54"/>
      <c r="M53" s="54"/>
      <c r="N53" s="54"/>
      <c r="O53" s="54"/>
      <c r="P53" s="56">
        <v>0</v>
      </c>
      <c r="Q53" s="39">
        <v>2607.8570103678962</v>
      </c>
      <c r="R53" s="49"/>
      <c r="S53" s="54"/>
      <c r="T53" s="54"/>
      <c r="U53" s="54"/>
      <c r="V53" s="35"/>
      <c r="W53" s="35"/>
      <c r="X53" s="57"/>
    </row>
    <row r="54" spans="1:25" s="42" customFormat="1" ht="17.25" customHeight="1">
      <c r="A54" s="32">
        <v>3</v>
      </c>
      <c r="B54" s="43" t="s">
        <v>30</v>
      </c>
      <c r="C54" s="35">
        <v>0.63200000000000001</v>
      </c>
      <c r="D54" s="35"/>
      <c r="E54" s="37"/>
      <c r="F54" s="35"/>
      <c r="G54" s="35"/>
      <c r="H54" s="35"/>
      <c r="I54" s="35">
        <v>0.63200000000000001</v>
      </c>
      <c r="J54" s="59">
        <v>0.25186005114112514</v>
      </c>
      <c r="K54" s="35"/>
      <c r="L54" s="35"/>
      <c r="M54" s="35"/>
      <c r="N54" s="35"/>
      <c r="O54" s="35"/>
      <c r="P54" s="59">
        <v>0.25186005114112514</v>
      </c>
      <c r="Q54" s="39">
        <v>2607.8570103678962</v>
      </c>
      <c r="R54" s="44">
        <v>100</v>
      </c>
      <c r="S54" s="35"/>
      <c r="T54" s="35"/>
      <c r="U54" s="35"/>
      <c r="V54" s="35"/>
      <c r="W54" s="35"/>
      <c r="X54" s="41">
        <v>100</v>
      </c>
    </row>
    <row r="55" spans="1:25" s="51" customFormat="1">
      <c r="A55" s="60" t="s">
        <v>31</v>
      </c>
      <c r="B55" s="46" t="s">
        <v>32</v>
      </c>
      <c r="C55" s="47">
        <v>6.0630000000000003E-2</v>
      </c>
      <c r="D55" s="47"/>
      <c r="E55" s="48"/>
      <c r="F55" s="47"/>
      <c r="G55" s="47"/>
      <c r="H55" s="47"/>
      <c r="I55" s="47">
        <v>6.0630000000000003E-2</v>
      </c>
      <c r="J55" s="61">
        <v>2.3248974065279291E-2</v>
      </c>
      <c r="K55" s="47"/>
      <c r="L55" s="47"/>
      <c r="M55" s="47"/>
      <c r="N55" s="47"/>
      <c r="O55" s="47"/>
      <c r="P55" s="61">
        <v>2.3248974065279291E-2</v>
      </c>
      <c r="Q55" s="39">
        <v>2607.8570103678962</v>
      </c>
      <c r="R55" s="62">
        <v>100</v>
      </c>
      <c r="S55" s="47"/>
      <c r="T55" s="47"/>
      <c r="U55" s="47"/>
      <c r="V55" s="47"/>
      <c r="W55" s="47"/>
      <c r="X55" s="50">
        <v>100</v>
      </c>
    </row>
    <row r="56" spans="1:25" s="70" customFormat="1" ht="15">
      <c r="A56" s="63">
        <v>4</v>
      </c>
      <c r="B56" s="64" t="s">
        <v>33</v>
      </c>
      <c r="C56" s="65">
        <f t="shared" ref="C56" si="9">I56</f>
        <v>1.032</v>
      </c>
      <c r="D56" s="65"/>
      <c r="E56" s="65"/>
      <c r="F56" s="65"/>
      <c r="G56" s="65"/>
      <c r="H56" s="65"/>
      <c r="I56" s="65">
        <f>I47+I54</f>
        <v>1.032</v>
      </c>
      <c r="J56" s="66">
        <v>0.4064443590219966</v>
      </c>
      <c r="K56" s="65"/>
      <c r="L56" s="65"/>
      <c r="M56" s="65"/>
      <c r="N56" s="65"/>
      <c r="O56" s="65"/>
      <c r="P56" s="66">
        <v>0.4064443590219966</v>
      </c>
      <c r="Q56" s="39">
        <v>2607.8570103678962</v>
      </c>
      <c r="R56" s="67">
        <v>100</v>
      </c>
      <c r="S56" s="65"/>
      <c r="T56" s="65"/>
      <c r="U56" s="65"/>
      <c r="V56" s="65"/>
      <c r="W56" s="65"/>
      <c r="X56" s="68">
        <v>100</v>
      </c>
      <c r="Y56" s="69"/>
    </row>
    <row r="57" spans="1:25" s="51" customFormat="1" ht="15.6" thickBot="1">
      <c r="A57" s="71" t="s">
        <v>34</v>
      </c>
      <c r="B57" s="72" t="s">
        <v>35</v>
      </c>
      <c r="C57" s="73">
        <v>0.57099999999999995</v>
      </c>
      <c r="D57" s="73"/>
      <c r="E57" s="74"/>
      <c r="F57" s="73"/>
      <c r="G57" s="73"/>
      <c r="H57" s="73"/>
      <c r="I57" s="73">
        <v>0.57099999999999995</v>
      </c>
      <c r="J57" s="85">
        <v>3.0523529351316123E-2</v>
      </c>
      <c r="K57" s="73"/>
      <c r="L57" s="73"/>
      <c r="M57" s="73"/>
      <c r="N57" s="73"/>
      <c r="O57" s="73"/>
      <c r="P57" s="73">
        <v>3.0523529351316123E-2</v>
      </c>
      <c r="Q57" s="39">
        <v>2607.8570103678962</v>
      </c>
      <c r="R57" s="75">
        <v>100</v>
      </c>
      <c r="S57" s="73"/>
      <c r="T57" s="73"/>
      <c r="U57" s="73"/>
      <c r="V57" s="73"/>
      <c r="W57" s="73"/>
      <c r="X57" s="76">
        <v>100</v>
      </c>
    </row>
    <row r="58" spans="1:25" s="51" customFormat="1" ht="18.75" hidden="1" customHeight="1">
      <c r="A58" s="45" t="s">
        <v>18</v>
      </c>
      <c r="B58" s="46" t="s">
        <v>19</v>
      </c>
      <c r="C58" s="47">
        <v>0</v>
      </c>
      <c r="D58" s="47"/>
      <c r="E58" s="48"/>
      <c r="F58" s="47"/>
      <c r="G58" s="47"/>
      <c r="H58" s="47"/>
      <c r="I58" s="47"/>
      <c r="J58" s="59">
        <v>0</v>
      </c>
      <c r="K58" s="47"/>
      <c r="L58" s="47"/>
      <c r="M58" s="47"/>
      <c r="N58" s="47"/>
      <c r="O58" s="47"/>
      <c r="P58" s="47">
        <v>0</v>
      </c>
      <c r="Q58" s="39">
        <v>1378</v>
      </c>
      <c r="R58" s="49">
        <v>100</v>
      </c>
      <c r="S58" s="47"/>
      <c r="T58" s="47"/>
      <c r="U58" s="47"/>
      <c r="V58" s="47"/>
      <c r="W58" s="47"/>
      <c r="X58" s="50">
        <v>100</v>
      </c>
    </row>
    <row r="59" spans="1:25" ht="12.75" hidden="1" customHeight="1">
      <c r="A59" s="52" t="s">
        <v>20</v>
      </c>
      <c r="B59" s="53" t="s">
        <v>21</v>
      </c>
      <c r="C59" s="54">
        <v>0</v>
      </c>
      <c r="D59" s="54"/>
      <c r="E59" s="55"/>
      <c r="F59" s="54"/>
      <c r="G59" s="54"/>
      <c r="H59" s="54"/>
      <c r="I59" s="54"/>
      <c r="J59" s="59">
        <v>0</v>
      </c>
      <c r="K59" s="54"/>
      <c r="L59" s="54"/>
      <c r="M59" s="54"/>
      <c r="N59" s="54"/>
      <c r="O59" s="54"/>
      <c r="P59" s="56">
        <v>0</v>
      </c>
      <c r="Q59" s="39">
        <v>1378</v>
      </c>
      <c r="R59" s="49">
        <v>100</v>
      </c>
      <c r="S59" s="54"/>
      <c r="T59" s="54"/>
      <c r="U59" s="54"/>
      <c r="V59" s="35"/>
      <c r="W59" s="35"/>
      <c r="X59" s="57">
        <v>100</v>
      </c>
    </row>
    <row r="60" spans="1:25" ht="12.75" hidden="1" customHeight="1">
      <c r="A60" s="52" t="s">
        <v>22</v>
      </c>
      <c r="B60" s="53" t="s">
        <v>23</v>
      </c>
      <c r="C60" s="54">
        <v>0</v>
      </c>
      <c r="D60" s="54"/>
      <c r="E60" s="55"/>
      <c r="F60" s="54"/>
      <c r="G60" s="54"/>
      <c r="H60" s="54"/>
      <c r="I60" s="54"/>
      <c r="J60" s="59">
        <v>0</v>
      </c>
      <c r="K60" s="54"/>
      <c r="L60" s="54"/>
      <c r="M60" s="54"/>
      <c r="N60" s="54"/>
      <c r="O60" s="54"/>
      <c r="P60" s="56">
        <v>0</v>
      </c>
      <c r="Q60" s="39">
        <v>1378</v>
      </c>
      <c r="R60" s="49"/>
      <c r="S60" s="54"/>
      <c r="T60" s="54"/>
      <c r="U60" s="54"/>
      <c r="V60" s="35"/>
      <c r="W60" s="35"/>
      <c r="X60" s="57"/>
    </row>
    <row r="61" spans="1:25" s="51" customFormat="1" ht="19.5" hidden="1" customHeight="1">
      <c r="A61" s="45" t="s">
        <v>24</v>
      </c>
      <c r="B61" s="46" t="s">
        <v>25</v>
      </c>
      <c r="C61" s="47">
        <v>0</v>
      </c>
      <c r="D61" s="47"/>
      <c r="E61" s="48"/>
      <c r="F61" s="47"/>
      <c r="G61" s="47"/>
      <c r="H61" s="47"/>
      <c r="I61" s="47"/>
      <c r="J61" s="59">
        <v>0</v>
      </c>
      <c r="K61" s="47"/>
      <c r="L61" s="47"/>
      <c r="M61" s="47"/>
      <c r="N61" s="47"/>
      <c r="O61" s="47"/>
      <c r="P61" s="47">
        <v>0</v>
      </c>
      <c r="Q61" s="39">
        <v>1378</v>
      </c>
      <c r="R61" s="49">
        <v>100</v>
      </c>
      <c r="S61" s="47"/>
      <c r="T61" s="47"/>
      <c r="U61" s="47"/>
      <c r="V61" s="47"/>
      <c r="W61" s="47"/>
      <c r="X61" s="50">
        <v>100</v>
      </c>
    </row>
    <row r="62" spans="1:25" ht="12.75" hidden="1" customHeight="1">
      <c r="A62" s="52" t="s">
        <v>26</v>
      </c>
      <c r="B62" s="58" t="s">
        <v>27</v>
      </c>
      <c r="C62" s="56">
        <v>0</v>
      </c>
      <c r="D62" s="54"/>
      <c r="E62" s="55"/>
      <c r="F62" s="54"/>
      <c r="G62" s="54"/>
      <c r="H62" s="54"/>
      <c r="I62" s="56"/>
      <c r="J62" s="59">
        <v>0</v>
      </c>
      <c r="K62" s="54"/>
      <c r="L62" s="54"/>
      <c r="M62" s="54"/>
      <c r="N62" s="54"/>
      <c r="O62" s="54"/>
      <c r="P62" s="56">
        <v>0</v>
      </c>
      <c r="Q62" s="39">
        <v>1378</v>
      </c>
      <c r="R62" s="49">
        <v>100</v>
      </c>
      <c r="S62" s="54"/>
      <c r="T62" s="54"/>
      <c r="U62" s="54"/>
      <c r="V62" s="35"/>
      <c r="W62" s="35"/>
      <c r="X62" s="57">
        <v>100</v>
      </c>
    </row>
    <row r="63" spans="1:25" ht="12.75" hidden="1" customHeight="1">
      <c r="A63" s="52" t="s">
        <v>28</v>
      </c>
      <c r="B63" s="58" t="s">
        <v>29</v>
      </c>
      <c r="C63" s="54">
        <v>0</v>
      </c>
      <c r="D63" s="54"/>
      <c r="E63" s="55"/>
      <c r="F63" s="54"/>
      <c r="G63" s="54"/>
      <c r="H63" s="54"/>
      <c r="I63" s="54"/>
      <c r="J63" s="59">
        <v>0</v>
      </c>
      <c r="K63" s="54"/>
      <c r="L63" s="54"/>
      <c r="M63" s="54"/>
      <c r="N63" s="54"/>
      <c r="O63" s="54"/>
      <c r="P63" s="56">
        <v>0</v>
      </c>
      <c r="Q63" s="39">
        <v>1378</v>
      </c>
      <c r="R63" s="49"/>
      <c r="S63" s="54"/>
      <c r="T63" s="54"/>
      <c r="U63" s="54"/>
      <c r="V63" s="35"/>
      <c r="W63" s="35"/>
      <c r="X63" s="57"/>
    </row>
    <row r="64" spans="1:25" s="51" customFormat="1" ht="18.75" hidden="1" customHeight="1">
      <c r="A64" s="45" t="s">
        <v>18</v>
      </c>
      <c r="B64" s="46" t="s">
        <v>19</v>
      </c>
      <c r="C64" s="47">
        <v>0</v>
      </c>
      <c r="D64" s="47"/>
      <c r="E64" s="48"/>
      <c r="F64" s="47"/>
      <c r="G64" s="47"/>
      <c r="H64" s="47"/>
      <c r="I64" s="47"/>
      <c r="J64" s="59">
        <v>0</v>
      </c>
      <c r="K64" s="47"/>
      <c r="L64" s="47"/>
      <c r="M64" s="47"/>
      <c r="N64" s="47"/>
      <c r="O64" s="47"/>
      <c r="P64" s="47">
        <v>0</v>
      </c>
      <c r="Q64" s="39">
        <v>1230</v>
      </c>
      <c r="R64" s="49">
        <v>100</v>
      </c>
      <c r="S64" s="47"/>
      <c r="T64" s="47"/>
      <c r="U64" s="47"/>
      <c r="V64" s="47"/>
      <c r="W64" s="47"/>
      <c r="X64" s="50">
        <v>100</v>
      </c>
    </row>
    <row r="65" spans="1:24" ht="12.75" hidden="1" customHeight="1">
      <c r="A65" s="52" t="s">
        <v>20</v>
      </c>
      <c r="B65" s="53" t="s">
        <v>21</v>
      </c>
      <c r="C65" s="54">
        <v>0</v>
      </c>
      <c r="D65" s="54"/>
      <c r="E65" s="55"/>
      <c r="F65" s="54"/>
      <c r="G65" s="54"/>
      <c r="H65" s="54"/>
      <c r="I65" s="54"/>
      <c r="J65" s="59">
        <v>0</v>
      </c>
      <c r="K65" s="54"/>
      <c r="L65" s="54"/>
      <c r="M65" s="54"/>
      <c r="N65" s="54"/>
      <c r="O65" s="54"/>
      <c r="P65" s="56">
        <v>0</v>
      </c>
      <c r="Q65" s="39">
        <v>1230</v>
      </c>
      <c r="R65" s="49">
        <v>100</v>
      </c>
      <c r="S65" s="54"/>
      <c r="T65" s="54"/>
      <c r="U65" s="54"/>
      <c r="V65" s="35"/>
      <c r="W65" s="35"/>
      <c r="X65" s="57">
        <v>100</v>
      </c>
    </row>
    <row r="66" spans="1:24" ht="12.75" hidden="1" customHeight="1">
      <c r="A66" s="52" t="s">
        <v>22</v>
      </c>
      <c r="B66" s="53" t="s">
        <v>23</v>
      </c>
      <c r="C66" s="54">
        <v>0</v>
      </c>
      <c r="D66" s="54"/>
      <c r="E66" s="55"/>
      <c r="F66" s="54"/>
      <c r="G66" s="54"/>
      <c r="H66" s="54"/>
      <c r="I66" s="54"/>
      <c r="J66" s="59">
        <v>0</v>
      </c>
      <c r="K66" s="54"/>
      <c r="L66" s="54"/>
      <c r="M66" s="54"/>
      <c r="N66" s="54"/>
      <c r="O66" s="54"/>
      <c r="P66" s="56">
        <v>0</v>
      </c>
      <c r="Q66" s="39">
        <v>1230</v>
      </c>
      <c r="R66" s="49"/>
      <c r="S66" s="54"/>
      <c r="T66" s="54"/>
      <c r="U66" s="54"/>
      <c r="V66" s="35"/>
      <c r="W66" s="35"/>
      <c r="X66" s="57"/>
    </row>
    <row r="67" spans="1:24" s="51" customFormat="1" ht="19.5" hidden="1" customHeight="1">
      <c r="A67" s="45" t="s">
        <v>24</v>
      </c>
      <c r="B67" s="46" t="s">
        <v>25</v>
      </c>
      <c r="C67" s="47">
        <v>0</v>
      </c>
      <c r="D67" s="47"/>
      <c r="E67" s="48"/>
      <c r="F67" s="47"/>
      <c r="G67" s="47"/>
      <c r="H67" s="47"/>
      <c r="I67" s="47"/>
      <c r="J67" s="59">
        <v>0</v>
      </c>
      <c r="K67" s="47"/>
      <c r="L67" s="47"/>
      <c r="M67" s="47"/>
      <c r="N67" s="47"/>
      <c r="O67" s="47"/>
      <c r="P67" s="47">
        <v>0</v>
      </c>
      <c r="Q67" s="39">
        <v>1230</v>
      </c>
      <c r="R67" s="49">
        <v>100</v>
      </c>
      <c r="S67" s="47"/>
      <c r="T67" s="47"/>
      <c r="U67" s="47"/>
      <c r="V67" s="47"/>
      <c r="W67" s="47"/>
      <c r="X67" s="50">
        <v>100</v>
      </c>
    </row>
    <row r="68" spans="1:24" ht="12.75" hidden="1" customHeight="1">
      <c r="A68" s="52" t="s">
        <v>26</v>
      </c>
      <c r="B68" s="58" t="s">
        <v>27</v>
      </c>
      <c r="C68" s="56">
        <v>0</v>
      </c>
      <c r="D68" s="54"/>
      <c r="E68" s="55"/>
      <c r="F68" s="54"/>
      <c r="G68" s="54"/>
      <c r="H68" s="54"/>
      <c r="I68" s="56"/>
      <c r="J68" s="59">
        <v>0</v>
      </c>
      <c r="K68" s="54"/>
      <c r="L68" s="54"/>
      <c r="M68" s="54"/>
      <c r="N68" s="54"/>
      <c r="O68" s="54"/>
      <c r="P68" s="56">
        <v>0</v>
      </c>
      <c r="Q68" s="39">
        <v>1230</v>
      </c>
      <c r="R68" s="49">
        <v>100</v>
      </c>
      <c r="S68" s="54"/>
      <c r="T68" s="54"/>
      <c r="U68" s="54"/>
      <c r="V68" s="35"/>
      <c r="W68" s="35"/>
      <c r="X68" s="57">
        <v>100</v>
      </c>
    </row>
    <row r="69" spans="1:24" ht="12.75" hidden="1" customHeight="1">
      <c r="A69" s="52" t="s">
        <v>28</v>
      </c>
      <c r="B69" s="58" t="s">
        <v>29</v>
      </c>
      <c r="C69" s="54">
        <v>0</v>
      </c>
      <c r="D69" s="54"/>
      <c r="E69" s="55"/>
      <c r="F69" s="54"/>
      <c r="G69" s="54"/>
      <c r="H69" s="54"/>
      <c r="I69" s="54"/>
      <c r="J69" s="59">
        <v>0</v>
      </c>
      <c r="K69" s="54"/>
      <c r="L69" s="54"/>
      <c r="M69" s="54"/>
      <c r="N69" s="54"/>
      <c r="O69" s="54"/>
      <c r="P69" s="56">
        <v>0</v>
      </c>
      <c r="Q69" s="39">
        <v>1230</v>
      </c>
      <c r="R69" s="49"/>
      <c r="S69" s="54"/>
      <c r="T69" s="54"/>
      <c r="U69" s="54"/>
      <c r="V69" s="35"/>
      <c r="W69" s="35"/>
      <c r="X69" s="57"/>
    </row>
    <row r="70" spans="1:24" ht="15.75" customHeight="1">
      <c r="A70" s="29" t="s">
        <v>39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1"/>
    </row>
    <row r="71" spans="1:24" s="42" customFormat="1">
      <c r="A71" s="32">
        <v>1</v>
      </c>
      <c r="B71" s="33" t="s">
        <v>16</v>
      </c>
      <c r="C71" s="34"/>
      <c r="D71" s="35"/>
      <c r="E71" s="36"/>
      <c r="F71" s="35"/>
      <c r="G71" s="37"/>
      <c r="H71" s="38"/>
      <c r="I71" s="35"/>
      <c r="J71" s="34"/>
      <c r="K71" s="35"/>
      <c r="L71" s="35"/>
      <c r="M71" s="38"/>
      <c r="N71" s="38"/>
      <c r="O71" s="38"/>
      <c r="P71" s="38"/>
      <c r="Q71" s="39"/>
      <c r="R71" s="40"/>
      <c r="S71" s="40"/>
      <c r="T71" s="37"/>
      <c r="U71" s="37"/>
      <c r="V71" s="37"/>
      <c r="W71" s="37"/>
      <c r="X71" s="41"/>
    </row>
    <row r="72" spans="1:24" s="42" customFormat="1">
      <c r="A72" s="32">
        <v>2</v>
      </c>
      <c r="B72" s="43" t="s">
        <v>17</v>
      </c>
      <c r="C72" s="35">
        <f>I72</f>
        <v>0.442</v>
      </c>
      <c r="D72" s="35"/>
      <c r="E72" s="37"/>
      <c r="F72" s="35"/>
      <c r="G72" s="35"/>
      <c r="H72" s="35"/>
      <c r="I72" s="35">
        <v>0.442</v>
      </c>
      <c r="J72" s="35">
        <f>C72/Q72*1000</f>
        <v>0.16948782016911507</v>
      </c>
      <c r="K72" s="35"/>
      <c r="L72" s="35"/>
      <c r="M72" s="35"/>
      <c r="N72" s="35"/>
      <c r="O72" s="35"/>
      <c r="P72" s="35">
        <f>J72</f>
        <v>0.16948782016911507</v>
      </c>
      <c r="Q72" s="39">
        <v>2607.8570103678962</v>
      </c>
      <c r="R72" s="44">
        <v>100</v>
      </c>
      <c r="S72" s="35"/>
      <c r="T72" s="35"/>
      <c r="U72" s="35"/>
      <c r="V72" s="35"/>
      <c r="W72" s="35"/>
      <c r="X72" s="41">
        <v>100</v>
      </c>
    </row>
    <row r="73" spans="1:24" s="51" customFormat="1" ht="18.75" hidden="1" customHeight="1">
      <c r="A73" s="45" t="s">
        <v>18</v>
      </c>
      <c r="B73" s="46" t="s">
        <v>19</v>
      </c>
      <c r="C73" s="47">
        <f t="shared" ref="C73:C82" si="10">I73</f>
        <v>0</v>
      </c>
      <c r="D73" s="47"/>
      <c r="E73" s="48"/>
      <c r="F73" s="47"/>
      <c r="G73" s="47"/>
      <c r="H73" s="47"/>
      <c r="I73" s="47"/>
      <c r="J73" s="47">
        <f t="shared" ref="J73:J80" si="11">C73/Q73*1000</f>
        <v>0</v>
      </c>
      <c r="K73" s="47"/>
      <c r="L73" s="47"/>
      <c r="M73" s="47"/>
      <c r="N73" s="47"/>
      <c r="O73" s="47"/>
      <c r="P73" s="47">
        <f t="shared" ref="P73:P82" si="12">J73</f>
        <v>0</v>
      </c>
      <c r="Q73" s="39">
        <v>2607.8570103678962</v>
      </c>
      <c r="R73" s="49">
        <v>100</v>
      </c>
      <c r="S73" s="47"/>
      <c r="T73" s="47"/>
      <c r="U73" s="47"/>
      <c r="V73" s="47"/>
      <c r="W73" s="47"/>
      <c r="X73" s="50">
        <v>100</v>
      </c>
    </row>
    <row r="74" spans="1:24" hidden="1">
      <c r="A74" s="52" t="s">
        <v>20</v>
      </c>
      <c r="B74" s="53" t="s">
        <v>21</v>
      </c>
      <c r="C74" s="54">
        <f t="shared" si="10"/>
        <v>0</v>
      </c>
      <c r="D74" s="54"/>
      <c r="E74" s="55"/>
      <c r="F74" s="54"/>
      <c r="G74" s="54"/>
      <c r="H74" s="54"/>
      <c r="I74" s="54"/>
      <c r="J74" s="56">
        <f t="shared" si="11"/>
        <v>0</v>
      </c>
      <c r="K74" s="54"/>
      <c r="L74" s="54"/>
      <c r="M74" s="54"/>
      <c r="N74" s="54"/>
      <c r="O74" s="54"/>
      <c r="P74" s="56">
        <f t="shared" si="12"/>
        <v>0</v>
      </c>
      <c r="Q74" s="39">
        <v>2607.8570103678962</v>
      </c>
      <c r="R74" s="49">
        <v>100</v>
      </c>
      <c r="S74" s="54"/>
      <c r="T74" s="54"/>
      <c r="U74" s="54"/>
      <c r="V74" s="35"/>
      <c r="W74" s="35"/>
      <c r="X74" s="57">
        <v>100</v>
      </c>
    </row>
    <row r="75" spans="1:24" hidden="1">
      <c r="A75" s="52" t="s">
        <v>22</v>
      </c>
      <c r="B75" s="53" t="s">
        <v>23</v>
      </c>
      <c r="C75" s="54">
        <f t="shared" si="10"/>
        <v>0</v>
      </c>
      <c r="D75" s="54"/>
      <c r="E75" s="55"/>
      <c r="F75" s="54"/>
      <c r="G75" s="54"/>
      <c r="H75" s="54"/>
      <c r="I75" s="54"/>
      <c r="J75" s="56">
        <f t="shared" si="11"/>
        <v>0</v>
      </c>
      <c r="K75" s="54"/>
      <c r="L75" s="54"/>
      <c r="M75" s="54"/>
      <c r="N75" s="54"/>
      <c r="O75" s="54"/>
      <c r="P75" s="56">
        <f t="shared" si="12"/>
        <v>0</v>
      </c>
      <c r="Q75" s="39">
        <v>2607.8570103678962</v>
      </c>
      <c r="R75" s="49"/>
      <c r="S75" s="54"/>
      <c r="T75" s="54"/>
      <c r="U75" s="54"/>
      <c r="V75" s="35"/>
      <c r="W75" s="35"/>
      <c r="X75" s="57"/>
    </row>
    <row r="76" spans="1:24" s="51" customFormat="1" ht="19.5" hidden="1" customHeight="1">
      <c r="A76" s="45" t="s">
        <v>24</v>
      </c>
      <c r="B76" s="46" t="s">
        <v>25</v>
      </c>
      <c r="C76" s="47">
        <f t="shared" si="10"/>
        <v>0</v>
      </c>
      <c r="D76" s="47"/>
      <c r="E76" s="48"/>
      <c r="F76" s="47"/>
      <c r="G76" s="47"/>
      <c r="H76" s="47"/>
      <c r="I76" s="47"/>
      <c r="J76" s="47">
        <f t="shared" si="11"/>
        <v>0</v>
      </c>
      <c r="K76" s="47"/>
      <c r="L76" s="47"/>
      <c r="M76" s="47"/>
      <c r="N76" s="47"/>
      <c r="O76" s="47"/>
      <c r="P76" s="47">
        <f t="shared" si="12"/>
        <v>0</v>
      </c>
      <c r="Q76" s="39">
        <v>2607.8570103678962</v>
      </c>
      <c r="R76" s="49">
        <v>100</v>
      </c>
      <c r="S76" s="47"/>
      <c r="T76" s="47"/>
      <c r="U76" s="47"/>
      <c r="V76" s="47"/>
      <c r="W76" s="47"/>
      <c r="X76" s="50">
        <v>100</v>
      </c>
    </row>
    <row r="77" spans="1:24" hidden="1">
      <c r="A77" s="52" t="s">
        <v>26</v>
      </c>
      <c r="B77" s="58" t="s">
        <v>27</v>
      </c>
      <c r="C77" s="56">
        <f t="shared" si="10"/>
        <v>0</v>
      </c>
      <c r="D77" s="54"/>
      <c r="E77" s="55"/>
      <c r="F77" s="54"/>
      <c r="G77" s="54"/>
      <c r="H77" s="54"/>
      <c r="I77" s="56"/>
      <c r="J77" s="56">
        <f t="shared" si="11"/>
        <v>0</v>
      </c>
      <c r="K77" s="54"/>
      <c r="L77" s="54"/>
      <c r="M77" s="54"/>
      <c r="N77" s="54"/>
      <c r="O77" s="54"/>
      <c r="P77" s="56">
        <f t="shared" si="12"/>
        <v>0</v>
      </c>
      <c r="Q77" s="39">
        <v>2607.8570103678962</v>
      </c>
      <c r="R77" s="49">
        <v>100</v>
      </c>
      <c r="S77" s="54"/>
      <c r="T77" s="54"/>
      <c r="U77" s="54"/>
      <c r="V77" s="35"/>
      <c r="W77" s="35"/>
      <c r="X77" s="57">
        <v>100</v>
      </c>
    </row>
    <row r="78" spans="1:24" hidden="1">
      <c r="A78" s="52" t="s">
        <v>28</v>
      </c>
      <c r="B78" s="58" t="s">
        <v>29</v>
      </c>
      <c r="C78" s="54">
        <f t="shared" si="10"/>
        <v>0</v>
      </c>
      <c r="D78" s="54"/>
      <c r="E78" s="55"/>
      <c r="F78" s="54"/>
      <c r="G78" s="54"/>
      <c r="H78" s="54"/>
      <c r="I78" s="54"/>
      <c r="J78" s="56">
        <f t="shared" si="11"/>
        <v>0</v>
      </c>
      <c r="K78" s="54"/>
      <c r="L78" s="54"/>
      <c r="M78" s="54"/>
      <c r="N78" s="54"/>
      <c r="O78" s="54"/>
      <c r="P78" s="56">
        <f t="shared" si="12"/>
        <v>0</v>
      </c>
      <c r="Q78" s="39">
        <v>2607.8570103678962</v>
      </c>
      <c r="R78" s="49"/>
      <c r="S78" s="54"/>
      <c r="T78" s="54"/>
      <c r="U78" s="54"/>
      <c r="V78" s="35"/>
      <c r="W78" s="35"/>
      <c r="X78" s="57"/>
    </row>
    <row r="79" spans="1:24" s="42" customFormat="1" ht="17.25" customHeight="1">
      <c r="A79" s="32">
        <v>3</v>
      </c>
      <c r="B79" s="43" t="s">
        <v>30</v>
      </c>
      <c r="C79" s="35">
        <f t="shared" si="10"/>
        <v>0.72199999999999998</v>
      </c>
      <c r="D79" s="35"/>
      <c r="E79" s="37"/>
      <c r="F79" s="35"/>
      <c r="G79" s="35"/>
      <c r="H79" s="35"/>
      <c r="I79" s="35">
        <v>0.72199999999999998</v>
      </c>
      <c r="J79" s="59">
        <f t="shared" si="11"/>
        <v>0.27685567005000239</v>
      </c>
      <c r="K79" s="35"/>
      <c r="L79" s="35"/>
      <c r="M79" s="35"/>
      <c r="N79" s="35"/>
      <c r="O79" s="35"/>
      <c r="P79" s="59">
        <f t="shared" si="12"/>
        <v>0.27685567005000239</v>
      </c>
      <c r="Q79" s="39">
        <v>2607.8570103678962</v>
      </c>
      <c r="R79" s="44">
        <v>100</v>
      </c>
      <c r="S79" s="35"/>
      <c r="T79" s="35"/>
      <c r="U79" s="35"/>
      <c r="V79" s="35"/>
      <c r="W79" s="35"/>
      <c r="X79" s="41">
        <v>100</v>
      </c>
    </row>
    <row r="80" spans="1:24" s="51" customFormat="1">
      <c r="A80" s="60" t="s">
        <v>31</v>
      </c>
      <c r="B80" s="46" t="s">
        <v>32</v>
      </c>
      <c r="C80" s="47">
        <f t="shared" si="10"/>
        <v>7.8E-2</v>
      </c>
      <c r="D80" s="47"/>
      <c r="E80" s="48"/>
      <c r="F80" s="47"/>
      <c r="G80" s="47"/>
      <c r="H80" s="47"/>
      <c r="I80" s="47">
        <v>7.8E-2</v>
      </c>
      <c r="J80" s="61">
        <f t="shared" si="11"/>
        <v>2.990961532396148E-2</v>
      </c>
      <c r="K80" s="47"/>
      <c r="L80" s="47"/>
      <c r="M80" s="47"/>
      <c r="N80" s="47"/>
      <c r="O80" s="47"/>
      <c r="P80" s="61">
        <f t="shared" si="12"/>
        <v>2.990961532396148E-2</v>
      </c>
      <c r="Q80" s="39">
        <v>2607.8570103678962</v>
      </c>
      <c r="R80" s="62">
        <v>100</v>
      </c>
      <c r="S80" s="47"/>
      <c r="T80" s="47"/>
      <c r="U80" s="47"/>
      <c r="V80" s="47"/>
      <c r="W80" s="47"/>
      <c r="X80" s="50">
        <v>100</v>
      </c>
    </row>
    <row r="81" spans="1:25" s="70" customFormat="1" ht="15">
      <c r="A81" s="63">
        <v>4</v>
      </c>
      <c r="B81" s="64" t="s">
        <v>33</v>
      </c>
      <c r="C81" s="65">
        <f t="shared" si="10"/>
        <v>1.1639999999999999</v>
      </c>
      <c r="D81" s="65"/>
      <c r="E81" s="65"/>
      <c r="F81" s="65"/>
      <c r="G81" s="65"/>
      <c r="H81" s="65"/>
      <c r="I81" s="65">
        <f>I72+I79</f>
        <v>1.1639999999999999</v>
      </c>
      <c r="J81" s="66">
        <f>C81/Q81*1000</f>
        <v>0.44634349021911746</v>
      </c>
      <c r="K81" s="65"/>
      <c r="L81" s="65"/>
      <c r="M81" s="65"/>
      <c r="N81" s="65"/>
      <c r="O81" s="65"/>
      <c r="P81" s="66">
        <f t="shared" si="12"/>
        <v>0.44634349021911746</v>
      </c>
      <c r="Q81" s="39">
        <v>2607.8570103678962</v>
      </c>
      <c r="R81" s="67">
        <v>100</v>
      </c>
      <c r="S81" s="65"/>
      <c r="T81" s="65"/>
      <c r="U81" s="65"/>
      <c r="V81" s="65"/>
      <c r="W81" s="65"/>
      <c r="X81" s="68">
        <v>100</v>
      </c>
      <c r="Y81" s="69"/>
    </row>
    <row r="82" spans="1:25" s="51" customFormat="1" ht="13.8" thickBot="1">
      <c r="A82" s="86" t="s">
        <v>34</v>
      </c>
      <c r="B82" s="87" t="s">
        <v>35</v>
      </c>
      <c r="C82" s="88">
        <f t="shared" si="10"/>
        <v>0.64400000000000002</v>
      </c>
      <c r="D82" s="88"/>
      <c r="E82" s="89"/>
      <c r="F82" s="88"/>
      <c r="G82" s="88"/>
      <c r="H82" s="88"/>
      <c r="I82" s="88">
        <v>0.64400000000000002</v>
      </c>
      <c r="J82" s="88">
        <f>C82/Q82*1000</f>
        <v>0.24694605472604092</v>
      </c>
      <c r="K82" s="88"/>
      <c r="L82" s="88"/>
      <c r="M82" s="88"/>
      <c r="N82" s="88"/>
      <c r="O82" s="88"/>
      <c r="P82" s="88">
        <f t="shared" si="12"/>
        <v>0.24694605472604092</v>
      </c>
      <c r="Q82" s="90">
        <v>2607.8570103678962</v>
      </c>
      <c r="R82" s="91">
        <v>100</v>
      </c>
      <c r="S82" s="88"/>
      <c r="T82" s="88"/>
      <c r="U82" s="88"/>
      <c r="V82" s="88"/>
      <c r="W82" s="88"/>
      <c r="X82" s="92">
        <v>100</v>
      </c>
    </row>
    <row r="83" spans="1:25" s="51" customFormat="1" ht="13.8">
      <c r="A83" s="29" t="s">
        <v>40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1"/>
    </row>
    <row r="84" spans="1:25" s="42" customFormat="1">
      <c r="A84" s="32">
        <v>1</v>
      </c>
      <c r="B84" s="33" t="s">
        <v>16</v>
      </c>
      <c r="C84" s="34"/>
      <c r="D84" s="35"/>
      <c r="E84" s="36"/>
      <c r="F84" s="35"/>
      <c r="G84" s="37"/>
      <c r="H84" s="38"/>
      <c r="I84" s="35"/>
      <c r="J84" s="34"/>
      <c r="K84" s="35"/>
      <c r="L84" s="35"/>
      <c r="M84" s="38"/>
      <c r="N84" s="38"/>
      <c r="O84" s="38"/>
      <c r="P84" s="38"/>
      <c r="Q84" s="39"/>
      <c r="R84" s="40"/>
      <c r="S84" s="40"/>
      <c r="T84" s="37"/>
      <c r="U84" s="37"/>
      <c r="V84" s="37"/>
      <c r="W84" s="37"/>
      <c r="X84" s="41"/>
    </row>
    <row r="85" spans="1:25" s="42" customFormat="1">
      <c r="A85" s="32">
        <v>2</v>
      </c>
      <c r="B85" s="43" t="s">
        <v>17</v>
      </c>
      <c r="C85" s="35">
        <f>I85</f>
        <v>0.371</v>
      </c>
      <c r="D85" s="35"/>
      <c r="E85" s="37"/>
      <c r="F85" s="35"/>
      <c r="G85" s="35"/>
      <c r="H85" s="35"/>
      <c r="I85" s="35">
        <v>0.371</v>
      </c>
      <c r="J85" s="35">
        <f>C85/Q85*1000</f>
        <v>0.14226240109217575</v>
      </c>
      <c r="K85" s="35"/>
      <c r="L85" s="35"/>
      <c r="M85" s="35"/>
      <c r="N85" s="35"/>
      <c r="O85" s="35"/>
      <c r="P85" s="35">
        <f>J85</f>
        <v>0.14226240109217575</v>
      </c>
      <c r="Q85" s="39">
        <v>2607.8570103678962</v>
      </c>
      <c r="R85" s="44">
        <v>100</v>
      </c>
      <c r="S85" s="35"/>
      <c r="T85" s="35"/>
      <c r="U85" s="35"/>
      <c r="V85" s="35"/>
      <c r="W85" s="35"/>
      <c r="X85" s="41">
        <v>100</v>
      </c>
    </row>
    <row r="86" spans="1:25" s="51" customFormat="1" ht="18.75" hidden="1" customHeight="1">
      <c r="A86" s="45" t="s">
        <v>18</v>
      </c>
      <c r="B86" s="46" t="s">
        <v>19</v>
      </c>
      <c r="C86" s="47">
        <f t="shared" ref="C86:C95" si="13">I86</f>
        <v>0</v>
      </c>
      <c r="D86" s="47"/>
      <c r="E86" s="48"/>
      <c r="F86" s="47"/>
      <c r="G86" s="47"/>
      <c r="H86" s="47"/>
      <c r="I86" s="47"/>
      <c r="J86" s="47">
        <f t="shared" ref="J86:J93" si="14">C86/Q86*1000</f>
        <v>0</v>
      </c>
      <c r="K86" s="47"/>
      <c r="L86" s="47"/>
      <c r="M86" s="47"/>
      <c r="N86" s="47"/>
      <c r="O86" s="47"/>
      <c r="P86" s="47">
        <f t="shared" ref="P86:P95" si="15">J86</f>
        <v>0</v>
      </c>
      <c r="Q86" s="39">
        <v>2607.8570103678962</v>
      </c>
      <c r="R86" s="49">
        <v>100</v>
      </c>
      <c r="S86" s="47"/>
      <c r="T86" s="47"/>
      <c r="U86" s="47"/>
      <c r="V86" s="47"/>
      <c r="W86" s="47"/>
      <c r="X86" s="50">
        <v>100</v>
      </c>
    </row>
    <row r="87" spans="1:25" hidden="1">
      <c r="A87" s="52" t="s">
        <v>20</v>
      </c>
      <c r="B87" s="53" t="s">
        <v>21</v>
      </c>
      <c r="C87" s="54">
        <f t="shared" si="13"/>
        <v>0</v>
      </c>
      <c r="D87" s="54"/>
      <c r="E87" s="55"/>
      <c r="F87" s="54"/>
      <c r="G87" s="54"/>
      <c r="H87" s="54"/>
      <c r="I87" s="54"/>
      <c r="J87" s="56">
        <f t="shared" si="14"/>
        <v>0</v>
      </c>
      <c r="K87" s="54"/>
      <c r="L87" s="54"/>
      <c r="M87" s="54"/>
      <c r="N87" s="54"/>
      <c r="O87" s="54"/>
      <c r="P87" s="56">
        <f t="shared" si="15"/>
        <v>0</v>
      </c>
      <c r="Q87" s="39">
        <v>2607.8570103678962</v>
      </c>
      <c r="R87" s="49">
        <v>100</v>
      </c>
      <c r="S87" s="54"/>
      <c r="T87" s="54"/>
      <c r="U87" s="54"/>
      <c r="V87" s="35"/>
      <c r="W87" s="35"/>
      <c r="X87" s="57">
        <v>100</v>
      </c>
    </row>
    <row r="88" spans="1:25" hidden="1">
      <c r="A88" s="52" t="s">
        <v>22</v>
      </c>
      <c r="B88" s="53" t="s">
        <v>23</v>
      </c>
      <c r="C88" s="54">
        <f t="shared" si="13"/>
        <v>0</v>
      </c>
      <c r="D88" s="54"/>
      <c r="E88" s="55"/>
      <c r="F88" s="54"/>
      <c r="G88" s="54"/>
      <c r="H88" s="54"/>
      <c r="I88" s="54"/>
      <c r="J88" s="56">
        <f t="shared" si="14"/>
        <v>0</v>
      </c>
      <c r="K88" s="54"/>
      <c r="L88" s="54"/>
      <c r="M88" s="54"/>
      <c r="N88" s="54"/>
      <c r="O88" s="54"/>
      <c r="P88" s="56">
        <f t="shared" si="15"/>
        <v>0</v>
      </c>
      <c r="Q88" s="39">
        <v>2607.8570103678962</v>
      </c>
      <c r="R88" s="49"/>
      <c r="S88" s="54"/>
      <c r="T88" s="54"/>
      <c r="U88" s="54"/>
      <c r="V88" s="35"/>
      <c r="W88" s="35"/>
      <c r="X88" s="57"/>
    </row>
    <row r="89" spans="1:25" s="51" customFormat="1" ht="19.5" hidden="1" customHeight="1">
      <c r="A89" s="45" t="s">
        <v>24</v>
      </c>
      <c r="B89" s="46" t="s">
        <v>25</v>
      </c>
      <c r="C89" s="47">
        <f t="shared" si="13"/>
        <v>0</v>
      </c>
      <c r="D89" s="47"/>
      <c r="E89" s="48"/>
      <c r="F89" s="47"/>
      <c r="G89" s="47"/>
      <c r="H89" s="47"/>
      <c r="I89" s="47"/>
      <c r="J89" s="47">
        <f t="shared" si="14"/>
        <v>0</v>
      </c>
      <c r="K89" s="47"/>
      <c r="L89" s="47"/>
      <c r="M89" s="47"/>
      <c r="N89" s="47"/>
      <c r="O89" s="47"/>
      <c r="P89" s="47">
        <f t="shared" si="15"/>
        <v>0</v>
      </c>
      <c r="Q89" s="39">
        <v>2607.8570103678962</v>
      </c>
      <c r="R89" s="49">
        <v>100</v>
      </c>
      <c r="S89" s="47"/>
      <c r="T89" s="47"/>
      <c r="U89" s="47"/>
      <c r="V89" s="47"/>
      <c r="W89" s="47"/>
      <c r="X89" s="50">
        <v>100</v>
      </c>
    </row>
    <row r="90" spans="1:25" hidden="1">
      <c r="A90" s="52" t="s">
        <v>26</v>
      </c>
      <c r="B90" s="58" t="s">
        <v>27</v>
      </c>
      <c r="C90" s="56">
        <f t="shared" si="13"/>
        <v>0</v>
      </c>
      <c r="D90" s="54"/>
      <c r="E90" s="55"/>
      <c r="F90" s="54"/>
      <c r="G90" s="54"/>
      <c r="H90" s="54"/>
      <c r="I90" s="56"/>
      <c r="J90" s="56">
        <f t="shared" si="14"/>
        <v>0</v>
      </c>
      <c r="K90" s="54"/>
      <c r="L90" s="54"/>
      <c r="M90" s="54"/>
      <c r="N90" s="54"/>
      <c r="O90" s="54"/>
      <c r="P90" s="56">
        <f t="shared" si="15"/>
        <v>0</v>
      </c>
      <c r="Q90" s="39">
        <v>2607.8570103678962</v>
      </c>
      <c r="R90" s="49">
        <v>100</v>
      </c>
      <c r="S90" s="54"/>
      <c r="T90" s="54"/>
      <c r="U90" s="54"/>
      <c r="V90" s="35"/>
      <c r="W90" s="35"/>
      <c r="X90" s="57">
        <v>100</v>
      </c>
    </row>
    <row r="91" spans="1:25" hidden="1">
      <c r="A91" s="52" t="s">
        <v>28</v>
      </c>
      <c r="B91" s="58" t="s">
        <v>29</v>
      </c>
      <c r="C91" s="54">
        <f t="shared" si="13"/>
        <v>0</v>
      </c>
      <c r="D91" s="54"/>
      <c r="E91" s="55"/>
      <c r="F91" s="54"/>
      <c r="G91" s="54"/>
      <c r="H91" s="54"/>
      <c r="I91" s="54"/>
      <c r="J91" s="56">
        <f t="shared" si="14"/>
        <v>0</v>
      </c>
      <c r="K91" s="54"/>
      <c r="L91" s="54"/>
      <c r="M91" s="54"/>
      <c r="N91" s="54"/>
      <c r="O91" s="54"/>
      <c r="P91" s="56">
        <f t="shared" si="15"/>
        <v>0</v>
      </c>
      <c r="Q91" s="39">
        <v>2607.8570103678962</v>
      </c>
      <c r="R91" s="49"/>
      <c r="S91" s="54"/>
      <c r="T91" s="54"/>
      <c r="U91" s="54"/>
      <c r="V91" s="35"/>
      <c r="W91" s="35"/>
      <c r="X91" s="57"/>
    </row>
    <row r="92" spans="1:25" s="42" customFormat="1" ht="17.25" customHeight="1">
      <c r="A92" s="32">
        <v>3</v>
      </c>
      <c r="B92" s="43" t="s">
        <v>30</v>
      </c>
      <c r="C92" s="35">
        <f t="shared" si="13"/>
        <v>0.69399999999999995</v>
      </c>
      <c r="D92" s="35"/>
      <c r="E92" s="37"/>
      <c r="F92" s="35"/>
      <c r="G92" s="35"/>
      <c r="H92" s="35"/>
      <c r="I92" s="35">
        <v>0.69399999999999995</v>
      </c>
      <c r="J92" s="59">
        <f t="shared" si="14"/>
        <v>0.26611888506191367</v>
      </c>
      <c r="K92" s="35"/>
      <c r="L92" s="35"/>
      <c r="M92" s="35"/>
      <c r="N92" s="35"/>
      <c r="O92" s="35"/>
      <c r="P92" s="59">
        <f t="shared" si="15"/>
        <v>0.26611888506191367</v>
      </c>
      <c r="Q92" s="39">
        <v>2607.8570103678962</v>
      </c>
      <c r="R92" s="44">
        <v>100</v>
      </c>
      <c r="S92" s="35"/>
      <c r="T92" s="35"/>
      <c r="U92" s="35"/>
      <c r="V92" s="35"/>
      <c r="W92" s="35"/>
      <c r="X92" s="41">
        <v>100</v>
      </c>
    </row>
    <row r="93" spans="1:25" s="51" customFormat="1">
      <c r="A93" s="60" t="s">
        <v>31</v>
      </c>
      <c r="B93" s="46" t="s">
        <v>32</v>
      </c>
      <c r="C93" s="47">
        <f t="shared" si="13"/>
        <v>7.8E-2</v>
      </c>
      <c r="D93" s="47"/>
      <c r="E93" s="48"/>
      <c r="F93" s="47"/>
      <c r="G93" s="47"/>
      <c r="H93" s="47"/>
      <c r="I93" s="47">
        <v>7.8E-2</v>
      </c>
      <c r="J93" s="61">
        <f t="shared" si="14"/>
        <v>2.990961532396148E-2</v>
      </c>
      <c r="K93" s="47"/>
      <c r="L93" s="47"/>
      <c r="M93" s="47"/>
      <c r="N93" s="47"/>
      <c r="O93" s="47"/>
      <c r="P93" s="61">
        <f t="shared" si="15"/>
        <v>2.990961532396148E-2</v>
      </c>
      <c r="Q93" s="39">
        <v>2607.8570103678962</v>
      </c>
      <c r="R93" s="62">
        <v>100</v>
      </c>
      <c r="S93" s="47"/>
      <c r="T93" s="47"/>
      <c r="U93" s="47"/>
      <c r="V93" s="47"/>
      <c r="W93" s="47"/>
      <c r="X93" s="50">
        <v>100</v>
      </c>
    </row>
    <row r="94" spans="1:25" s="70" customFormat="1" ht="15">
      <c r="A94" s="63">
        <v>4</v>
      </c>
      <c r="B94" s="64" t="s">
        <v>33</v>
      </c>
      <c r="C94" s="65">
        <f t="shared" si="13"/>
        <v>1.0649999999999999</v>
      </c>
      <c r="D94" s="65"/>
      <c r="E94" s="65"/>
      <c r="F94" s="65"/>
      <c r="G94" s="65"/>
      <c r="H94" s="65"/>
      <c r="I94" s="65">
        <f>I85+I92</f>
        <v>1.0649999999999999</v>
      </c>
      <c r="J94" s="66">
        <f>C94/Q94*1000</f>
        <v>0.40838128615408936</v>
      </c>
      <c r="K94" s="65"/>
      <c r="L94" s="65"/>
      <c r="M94" s="65"/>
      <c r="N94" s="65"/>
      <c r="O94" s="65"/>
      <c r="P94" s="66">
        <f t="shared" si="15"/>
        <v>0.40838128615408936</v>
      </c>
      <c r="Q94" s="39">
        <v>2607.8570103678962</v>
      </c>
      <c r="R94" s="67">
        <v>100</v>
      </c>
      <c r="S94" s="65"/>
      <c r="T94" s="65"/>
      <c r="U94" s="65"/>
      <c r="V94" s="65"/>
      <c r="W94" s="65"/>
      <c r="X94" s="68">
        <v>100</v>
      </c>
      <c r="Y94" s="69"/>
    </row>
    <row r="95" spans="1:25" s="51" customFormat="1" ht="13.8" thickBot="1">
      <c r="A95" s="86" t="s">
        <v>34</v>
      </c>
      <c r="B95" s="87" t="s">
        <v>35</v>
      </c>
      <c r="C95" s="88">
        <f t="shared" si="13"/>
        <v>0.64400000000000002</v>
      </c>
      <c r="D95" s="88"/>
      <c r="E95" s="89"/>
      <c r="F95" s="88"/>
      <c r="G95" s="88"/>
      <c r="H95" s="88"/>
      <c r="I95" s="88">
        <v>0.64400000000000002</v>
      </c>
      <c r="J95" s="88">
        <f>C95/Q95*1000</f>
        <v>0.24694605472604092</v>
      </c>
      <c r="K95" s="88"/>
      <c r="L95" s="88"/>
      <c r="M95" s="88"/>
      <c r="N95" s="88"/>
      <c r="O95" s="88"/>
      <c r="P95" s="88">
        <f t="shared" si="15"/>
        <v>0.24694605472604092</v>
      </c>
      <c r="Q95" s="90">
        <v>2607.8570103678962</v>
      </c>
      <c r="R95" s="91">
        <v>100</v>
      </c>
      <c r="S95" s="88"/>
      <c r="T95" s="88"/>
      <c r="U95" s="88"/>
      <c r="V95" s="88"/>
      <c r="W95" s="88"/>
      <c r="X95" s="92">
        <v>100</v>
      </c>
    </row>
    <row r="96" spans="1:25" ht="15.75" customHeight="1">
      <c r="A96" s="29" t="s">
        <v>41</v>
      </c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1"/>
    </row>
    <row r="97" spans="1:25" s="42" customFormat="1">
      <c r="A97" s="32">
        <v>1</v>
      </c>
      <c r="B97" s="33" t="s">
        <v>16</v>
      </c>
      <c r="C97" s="34"/>
      <c r="D97" s="35"/>
      <c r="E97" s="36"/>
      <c r="F97" s="35"/>
      <c r="G97" s="37"/>
      <c r="H97" s="38"/>
      <c r="I97" s="35"/>
      <c r="J97" s="34"/>
      <c r="K97" s="35"/>
      <c r="L97" s="35"/>
      <c r="M97" s="38"/>
      <c r="N97" s="38"/>
      <c r="O97" s="38"/>
      <c r="P97" s="38"/>
      <c r="Q97" s="39"/>
      <c r="R97" s="40"/>
      <c r="S97" s="40"/>
      <c r="T97" s="37"/>
      <c r="U97" s="37"/>
      <c r="V97" s="37"/>
      <c r="W97" s="37"/>
      <c r="X97" s="41"/>
    </row>
    <row r="98" spans="1:25" s="42" customFormat="1" ht="13.8">
      <c r="A98" s="32">
        <v>2</v>
      </c>
      <c r="B98" s="43" t="s">
        <v>17</v>
      </c>
      <c r="C98" s="35">
        <f>I98</f>
        <v>0.39400000000000002</v>
      </c>
      <c r="D98" s="35"/>
      <c r="E98" s="37"/>
      <c r="F98" s="35"/>
      <c r="G98" s="35"/>
      <c r="H98" s="35"/>
      <c r="I98" s="93">
        <f>I111+I124</f>
        <v>0.39400000000000002</v>
      </c>
      <c r="J98" s="35">
        <f>C98/Q98*1000</f>
        <v>0.15108190304667721</v>
      </c>
      <c r="K98" s="35"/>
      <c r="L98" s="35"/>
      <c r="M98" s="35"/>
      <c r="N98" s="35"/>
      <c r="O98" s="35"/>
      <c r="P98" s="35">
        <f>J98</f>
        <v>0.15108190304667721</v>
      </c>
      <c r="Q98" s="39">
        <v>2607.8570103678962</v>
      </c>
      <c r="R98" s="44">
        <v>100</v>
      </c>
      <c r="S98" s="35"/>
      <c r="T98" s="35"/>
      <c r="U98" s="35"/>
      <c r="V98" s="35"/>
      <c r="W98" s="35"/>
      <c r="X98" s="41">
        <v>100</v>
      </c>
    </row>
    <row r="99" spans="1:25" s="51" customFormat="1" ht="18.75" hidden="1" customHeight="1">
      <c r="A99" s="45" t="s">
        <v>18</v>
      </c>
      <c r="B99" s="46" t="s">
        <v>19</v>
      </c>
      <c r="C99" s="47">
        <f t="shared" ref="C99:C108" si="16">I99</f>
        <v>0</v>
      </c>
      <c r="D99" s="47"/>
      <c r="E99" s="48"/>
      <c r="F99" s="47"/>
      <c r="G99" s="47"/>
      <c r="H99" s="47"/>
      <c r="I99" s="47"/>
      <c r="J99" s="47">
        <f t="shared" ref="J99:J106" si="17">C99/Q99*1000</f>
        <v>0</v>
      </c>
      <c r="K99" s="47"/>
      <c r="L99" s="47"/>
      <c r="M99" s="47"/>
      <c r="N99" s="47"/>
      <c r="O99" s="47"/>
      <c r="P99" s="47">
        <f t="shared" ref="P99:P108" si="18">J99</f>
        <v>0</v>
      </c>
      <c r="Q99" s="39">
        <v>2607.8570103678962</v>
      </c>
      <c r="R99" s="49">
        <v>100</v>
      </c>
      <c r="S99" s="47"/>
      <c r="T99" s="47"/>
      <c r="U99" s="47"/>
      <c r="V99" s="47"/>
      <c r="W99" s="47"/>
      <c r="X99" s="50">
        <v>100</v>
      </c>
    </row>
    <row r="100" spans="1:25" hidden="1">
      <c r="A100" s="52" t="s">
        <v>20</v>
      </c>
      <c r="B100" s="53" t="s">
        <v>21</v>
      </c>
      <c r="C100" s="54">
        <f t="shared" si="16"/>
        <v>0</v>
      </c>
      <c r="D100" s="54"/>
      <c r="E100" s="55"/>
      <c r="F100" s="54"/>
      <c r="G100" s="54"/>
      <c r="H100" s="54"/>
      <c r="I100" s="54"/>
      <c r="J100" s="56">
        <f t="shared" si="17"/>
        <v>0</v>
      </c>
      <c r="K100" s="54"/>
      <c r="L100" s="54"/>
      <c r="M100" s="54"/>
      <c r="N100" s="54"/>
      <c r="O100" s="54"/>
      <c r="P100" s="56">
        <f t="shared" si="18"/>
        <v>0</v>
      </c>
      <c r="Q100" s="39">
        <v>2607.8570103678962</v>
      </c>
      <c r="R100" s="49">
        <v>100</v>
      </c>
      <c r="S100" s="54"/>
      <c r="T100" s="54"/>
      <c r="U100" s="54"/>
      <c r="V100" s="35"/>
      <c r="W100" s="35"/>
      <c r="X100" s="57">
        <v>100</v>
      </c>
    </row>
    <row r="101" spans="1:25" hidden="1">
      <c r="A101" s="52" t="s">
        <v>22</v>
      </c>
      <c r="B101" s="53" t="s">
        <v>23</v>
      </c>
      <c r="C101" s="54">
        <f t="shared" si="16"/>
        <v>0</v>
      </c>
      <c r="D101" s="54"/>
      <c r="E101" s="55"/>
      <c r="F101" s="54"/>
      <c r="G101" s="54"/>
      <c r="H101" s="54"/>
      <c r="I101" s="54"/>
      <c r="J101" s="56">
        <f t="shared" si="17"/>
        <v>0</v>
      </c>
      <c r="K101" s="54"/>
      <c r="L101" s="54"/>
      <c r="M101" s="54"/>
      <c r="N101" s="54"/>
      <c r="O101" s="54"/>
      <c r="P101" s="56">
        <f t="shared" si="18"/>
        <v>0</v>
      </c>
      <c r="Q101" s="39">
        <v>2607.8570103678962</v>
      </c>
      <c r="R101" s="49"/>
      <c r="S101" s="54"/>
      <c r="T101" s="54"/>
      <c r="U101" s="54"/>
      <c r="V101" s="35"/>
      <c r="W101" s="35"/>
      <c r="X101" s="57"/>
    </row>
    <row r="102" spans="1:25" s="51" customFormat="1" ht="19.5" hidden="1" customHeight="1">
      <c r="A102" s="45" t="s">
        <v>24</v>
      </c>
      <c r="B102" s="46" t="s">
        <v>25</v>
      </c>
      <c r="C102" s="47">
        <f t="shared" si="16"/>
        <v>0</v>
      </c>
      <c r="D102" s="47"/>
      <c r="E102" s="48"/>
      <c r="F102" s="47"/>
      <c r="G102" s="47"/>
      <c r="H102" s="47"/>
      <c r="I102" s="47"/>
      <c r="J102" s="47">
        <f t="shared" si="17"/>
        <v>0</v>
      </c>
      <c r="K102" s="47"/>
      <c r="L102" s="47"/>
      <c r="M102" s="47"/>
      <c r="N102" s="47"/>
      <c r="O102" s="47"/>
      <c r="P102" s="47">
        <f t="shared" si="18"/>
        <v>0</v>
      </c>
      <c r="Q102" s="39">
        <v>2607.8570103678962</v>
      </c>
      <c r="R102" s="49">
        <v>100</v>
      </c>
      <c r="S102" s="47"/>
      <c r="T102" s="47"/>
      <c r="U102" s="47"/>
      <c r="V102" s="47"/>
      <c r="W102" s="47"/>
      <c r="X102" s="50">
        <v>100</v>
      </c>
    </row>
    <row r="103" spans="1:25" hidden="1">
      <c r="A103" s="52" t="s">
        <v>26</v>
      </c>
      <c r="B103" s="58" t="s">
        <v>27</v>
      </c>
      <c r="C103" s="56">
        <f t="shared" si="16"/>
        <v>0</v>
      </c>
      <c r="D103" s="54"/>
      <c r="E103" s="55"/>
      <c r="F103" s="54"/>
      <c r="G103" s="54"/>
      <c r="H103" s="54"/>
      <c r="I103" s="56"/>
      <c r="J103" s="56">
        <f t="shared" si="17"/>
        <v>0</v>
      </c>
      <c r="K103" s="54"/>
      <c r="L103" s="54"/>
      <c r="M103" s="54"/>
      <c r="N103" s="54"/>
      <c r="O103" s="54"/>
      <c r="P103" s="56">
        <f t="shared" si="18"/>
        <v>0</v>
      </c>
      <c r="Q103" s="39">
        <v>2607.8570103678962</v>
      </c>
      <c r="R103" s="49">
        <v>100</v>
      </c>
      <c r="S103" s="54"/>
      <c r="T103" s="54"/>
      <c r="U103" s="54"/>
      <c r="V103" s="35"/>
      <c r="W103" s="35"/>
      <c r="X103" s="57">
        <v>100</v>
      </c>
    </row>
    <row r="104" spans="1:25" hidden="1">
      <c r="A104" s="52" t="s">
        <v>28</v>
      </c>
      <c r="B104" s="58" t="s">
        <v>29</v>
      </c>
      <c r="C104" s="54">
        <f t="shared" si="16"/>
        <v>0</v>
      </c>
      <c r="D104" s="54"/>
      <c r="E104" s="55"/>
      <c r="F104" s="54"/>
      <c r="G104" s="54"/>
      <c r="H104" s="54"/>
      <c r="I104" s="54"/>
      <c r="J104" s="56">
        <f t="shared" si="17"/>
        <v>0</v>
      </c>
      <c r="K104" s="54"/>
      <c r="L104" s="54"/>
      <c r="M104" s="54"/>
      <c r="N104" s="54"/>
      <c r="O104" s="54"/>
      <c r="P104" s="56">
        <f t="shared" si="18"/>
        <v>0</v>
      </c>
      <c r="Q104" s="39">
        <v>2607.8570103678962</v>
      </c>
      <c r="R104" s="49"/>
      <c r="S104" s="54"/>
      <c r="T104" s="54"/>
      <c r="U104" s="54"/>
      <c r="V104" s="35"/>
      <c r="W104" s="35"/>
      <c r="X104" s="57"/>
    </row>
    <row r="105" spans="1:25" s="42" customFormat="1" ht="17.25" customHeight="1">
      <c r="A105" s="32">
        <v>3</v>
      </c>
      <c r="B105" s="43" t="s">
        <v>30</v>
      </c>
      <c r="C105" s="35">
        <f t="shared" si="16"/>
        <v>0.71500000000000008</v>
      </c>
      <c r="D105" s="35"/>
      <c r="E105" s="37"/>
      <c r="F105" s="35"/>
      <c r="G105" s="35"/>
      <c r="H105" s="35"/>
      <c r="I105" s="35">
        <f>I118+I131</f>
        <v>0.71500000000000008</v>
      </c>
      <c r="J105" s="59">
        <f t="shared" si="17"/>
        <v>0.27417147380298029</v>
      </c>
      <c r="K105" s="35"/>
      <c r="L105" s="35"/>
      <c r="M105" s="35"/>
      <c r="N105" s="35"/>
      <c r="O105" s="35"/>
      <c r="P105" s="59">
        <f t="shared" si="18"/>
        <v>0.27417147380298029</v>
      </c>
      <c r="Q105" s="39">
        <v>2607.8570103678962</v>
      </c>
      <c r="R105" s="44">
        <v>100</v>
      </c>
      <c r="S105" s="35"/>
      <c r="T105" s="35"/>
      <c r="U105" s="35"/>
      <c r="V105" s="35"/>
      <c r="W105" s="35"/>
      <c r="X105" s="41">
        <v>100</v>
      </c>
    </row>
    <row r="106" spans="1:25" s="51" customFormat="1">
      <c r="A106" s="60" t="s">
        <v>31</v>
      </c>
      <c r="B106" s="46" t="s">
        <v>32</v>
      </c>
      <c r="C106" s="47">
        <f t="shared" si="16"/>
        <v>7.3999999999999996E-2</v>
      </c>
      <c r="D106" s="47"/>
      <c r="E106" s="48"/>
      <c r="F106" s="47"/>
      <c r="G106" s="47"/>
      <c r="H106" s="47"/>
      <c r="I106" s="47">
        <f>I119+I132</f>
        <v>7.3999999999999996E-2</v>
      </c>
      <c r="J106" s="61">
        <f t="shared" si="17"/>
        <v>2.837578889709166E-2</v>
      </c>
      <c r="K106" s="47"/>
      <c r="L106" s="47"/>
      <c r="M106" s="47"/>
      <c r="N106" s="47"/>
      <c r="O106" s="47"/>
      <c r="P106" s="61">
        <f t="shared" si="18"/>
        <v>2.837578889709166E-2</v>
      </c>
      <c r="Q106" s="39">
        <v>2607.8570103678962</v>
      </c>
      <c r="R106" s="62">
        <v>100</v>
      </c>
      <c r="S106" s="47"/>
      <c r="T106" s="47"/>
      <c r="U106" s="47"/>
      <c r="V106" s="47"/>
      <c r="W106" s="47"/>
      <c r="X106" s="50">
        <v>100</v>
      </c>
    </row>
    <row r="107" spans="1:25" s="70" customFormat="1" ht="15">
      <c r="A107" s="63">
        <v>4</v>
      </c>
      <c r="B107" s="64" t="s">
        <v>33</v>
      </c>
      <c r="C107" s="65">
        <f t="shared" si="16"/>
        <v>1.109</v>
      </c>
      <c r="D107" s="65"/>
      <c r="E107" s="65"/>
      <c r="F107" s="65"/>
      <c r="G107" s="65"/>
      <c r="H107" s="65"/>
      <c r="I107" s="65">
        <f>I120+I133</f>
        <v>1.109</v>
      </c>
      <c r="J107" s="66">
        <f>C107/Q107*1000</f>
        <v>0.42525337684965742</v>
      </c>
      <c r="K107" s="65"/>
      <c r="L107" s="65"/>
      <c r="M107" s="65"/>
      <c r="N107" s="65"/>
      <c r="O107" s="65"/>
      <c r="P107" s="66">
        <f t="shared" si="18"/>
        <v>0.42525337684965742</v>
      </c>
      <c r="Q107" s="39">
        <v>2607.8570103678962</v>
      </c>
      <c r="R107" s="67">
        <v>100</v>
      </c>
      <c r="S107" s="65"/>
      <c r="T107" s="65"/>
      <c r="U107" s="65"/>
      <c r="V107" s="65"/>
      <c r="W107" s="65"/>
      <c r="X107" s="68">
        <v>100</v>
      </c>
      <c r="Y107" s="69"/>
    </row>
    <row r="108" spans="1:25" s="51" customFormat="1" ht="13.8" thickBot="1">
      <c r="A108" s="71" t="s">
        <v>34</v>
      </c>
      <c r="B108" s="72" t="s">
        <v>35</v>
      </c>
      <c r="C108" s="73">
        <f t="shared" si="16"/>
        <v>0.64100000000000001</v>
      </c>
      <c r="D108" s="73"/>
      <c r="E108" s="74"/>
      <c r="F108" s="73"/>
      <c r="G108" s="73"/>
      <c r="H108" s="73"/>
      <c r="I108" s="73">
        <f>I121+I134</f>
        <v>0.64100000000000001</v>
      </c>
      <c r="J108" s="73">
        <f>C108/Q108*1000</f>
        <v>0.24579568490588855</v>
      </c>
      <c r="K108" s="73"/>
      <c r="L108" s="73"/>
      <c r="M108" s="73"/>
      <c r="N108" s="73"/>
      <c r="O108" s="73"/>
      <c r="P108" s="73">
        <f t="shared" si="18"/>
        <v>0.24579568490588855</v>
      </c>
      <c r="Q108" s="39">
        <v>2607.8570103678962</v>
      </c>
      <c r="R108" s="75">
        <v>100</v>
      </c>
      <c r="S108" s="73"/>
      <c r="T108" s="73"/>
      <c r="U108" s="73"/>
      <c r="V108" s="73"/>
      <c r="W108" s="73"/>
      <c r="X108" s="76">
        <v>100</v>
      </c>
    </row>
    <row r="109" spans="1:25" ht="15.75" customHeight="1">
      <c r="A109" s="29" t="s">
        <v>42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1"/>
    </row>
    <row r="110" spans="1:25" s="42" customFormat="1">
      <c r="A110" s="32">
        <v>1</v>
      </c>
      <c r="B110" s="33" t="s">
        <v>16</v>
      </c>
      <c r="C110" s="34"/>
      <c r="D110" s="35"/>
      <c r="E110" s="36"/>
      <c r="F110" s="35"/>
      <c r="G110" s="37"/>
      <c r="H110" s="38"/>
      <c r="I110" s="35"/>
      <c r="J110" s="34"/>
      <c r="K110" s="35"/>
      <c r="L110" s="35"/>
      <c r="M110" s="38"/>
      <c r="N110" s="38"/>
      <c r="O110" s="38"/>
      <c r="P110" s="38"/>
      <c r="Q110" s="39"/>
      <c r="R110" s="40"/>
      <c r="S110" s="40"/>
      <c r="T110" s="37"/>
      <c r="U110" s="37"/>
      <c r="V110" s="37"/>
      <c r="W110" s="37"/>
      <c r="X110" s="41"/>
    </row>
    <row r="111" spans="1:25" s="42" customFormat="1">
      <c r="A111" s="32">
        <v>2</v>
      </c>
      <c r="B111" s="43" t="s">
        <v>17</v>
      </c>
      <c r="C111" s="35">
        <f>I111</f>
        <v>0.19400000000000001</v>
      </c>
      <c r="D111" s="35"/>
      <c r="E111" s="37"/>
      <c r="F111" s="35"/>
      <c r="G111" s="35"/>
      <c r="H111" s="35"/>
      <c r="I111" s="35">
        <v>0.19400000000000001</v>
      </c>
      <c r="J111" s="35">
        <f>C111/Q111*1000</f>
        <v>7.4390581703186243E-2</v>
      </c>
      <c r="K111" s="35"/>
      <c r="L111" s="35"/>
      <c r="M111" s="35"/>
      <c r="N111" s="35"/>
      <c r="O111" s="35"/>
      <c r="P111" s="35">
        <f>J111</f>
        <v>7.4390581703186243E-2</v>
      </c>
      <c r="Q111" s="39">
        <v>2607.8570103678962</v>
      </c>
      <c r="R111" s="44">
        <v>100</v>
      </c>
      <c r="S111" s="35"/>
      <c r="T111" s="35"/>
      <c r="U111" s="35"/>
      <c r="V111" s="35"/>
      <c r="W111" s="35"/>
      <c r="X111" s="41">
        <v>100</v>
      </c>
    </row>
    <row r="112" spans="1:25" s="51" customFormat="1" ht="18.75" hidden="1" customHeight="1">
      <c r="A112" s="45" t="s">
        <v>18</v>
      </c>
      <c r="B112" s="46" t="s">
        <v>19</v>
      </c>
      <c r="C112" s="47">
        <f t="shared" ref="C112:C121" si="19">I112</f>
        <v>0</v>
      </c>
      <c r="D112" s="47"/>
      <c r="E112" s="48"/>
      <c r="F112" s="47"/>
      <c r="G112" s="47"/>
      <c r="H112" s="47"/>
      <c r="I112" s="47"/>
      <c r="J112" s="47">
        <f t="shared" ref="J112:J119" si="20">C112/Q112*1000</f>
        <v>0</v>
      </c>
      <c r="K112" s="47"/>
      <c r="L112" s="47"/>
      <c r="M112" s="47"/>
      <c r="N112" s="47"/>
      <c r="O112" s="47"/>
      <c r="P112" s="47">
        <f t="shared" ref="P112:P121" si="21">J112</f>
        <v>0</v>
      </c>
      <c r="Q112" s="39">
        <v>2607.8570103678962</v>
      </c>
      <c r="R112" s="49">
        <v>100</v>
      </c>
      <c r="S112" s="47"/>
      <c r="T112" s="47"/>
      <c r="U112" s="47"/>
      <c r="V112" s="47"/>
      <c r="W112" s="47"/>
      <c r="X112" s="50">
        <v>100</v>
      </c>
    </row>
    <row r="113" spans="1:25" hidden="1">
      <c r="A113" s="52" t="s">
        <v>20</v>
      </c>
      <c r="B113" s="53" t="s">
        <v>21</v>
      </c>
      <c r="C113" s="54">
        <f t="shared" si="19"/>
        <v>0</v>
      </c>
      <c r="D113" s="54"/>
      <c r="E113" s="55"/>
      <c r="F113" s="54"/>
      <c r="G113" s="54"/>
      <c r="H113" s="54"/>
      <c r="I113" s="54"/>
      <c r="J113" s="56">
        <f t="shared" si="20"/>
        <v>0</v>
      </c>
      <c r="K113" s="54"/>
      <c r="L113" s="54"/>
      <c r="M113" s="54"/>
      <c r="N113" s="54"/>
      <c r="O113" s="54"/>
      <c r="P113" s="56">
        <f t="shared" si="21"/>
        <v>0</v>
      </c>
      <c r="Q113" s="39">
        <v>2607.8570103678962</v>
      </c>
      <c r="R113" s="49">
        <v>100</v>
      </c>
      <c r="S113" s="54"/>
      <c r="T113" s="54"/>
      <c r="U113" s="54"/>
      <c r="V113" s="35"/>
      <c r="W113" s="35"/>
      <c r="X113" s="57">
        <v>100</v>
      </c>
    </row>
    <row r="114" spans="1:25" hidden="1">
      <c r="A114" s="52" t="s">
        <v>22</v>
      </c>
      <c r="B114" s="53" t="s">
        <v>23</v>
      </c>
      <c r="C114" s="54">
        <f t="shared" si="19"/>
        <v>0</v>
      </c>
      <c r="D114" s="54"/>
      <c r="E114" s="55"/>
      <c r="F114" s="54"/>
      <c r="G114" s="54"/>
      <c r="H114" s="54"/>
      <c r="I114" s="54"/>
      <c r="J114" s="56">
        <f t="shared" si="20"/>
        <v>0</v>
      </c>
      <c r="K114" s="54"/>
      <c r="L114" s="54"/>
      <c r="M114" s="54"/>
      <c r="N114" s="54"/>
      <c r="O114" s="54"/>
      <c r="P114" s="56">
        <f t="shared" si="21"/>
        <v>0</v>
      </c>
      <c r="Q114" s="39">
        <v>2607.8570103678962</v>
      </c>
      <c r="R114" s="49"/>
      <c r="S114" s="54"/>
      <c r="T114" s="54"/>
      <c r="U114" s="54"/>
      <c r="V114" s="35"/>
      <c r="W114" s="35"/>
      <c r="X114" s="57"/>
    </row>
    <row r="115" spans="1:25" s="51" customFormat="1" ht="19.5" hidden="1" customHeight="1">
      <c r="A115" s="45" t="s">
        <v>24</v>
      </c>
      <c r="B115" s="46" t="s">
        <v>25</v>
      </c>
      <c r="C115" s="47">
        <f t="shared" si="19"/>
        <v>0</v>
      </c>
      <c r="D115" s="47"/>
      <c r="E115" s="48"/>
      <c r="F115" s="47"/>
      <c r="G115" s="47"/>
      <c r="H115" s="47"/>
      <c r="I115" s="47"/>
      <c r="J115" s="47">
        <f t="shared" si="20"/>
        <v>0</v>
      </c>
      <c r="K115" s="47"/>
      <c r="L115" s="47"/>
      <c r="M115" s="47"/>
      <c r="N115" s="47"/>
      <c r="O115" s="47"/>
      <c r="P115" s="47">
        <f t="shared" si="21"/>
        <v>0</v>
      </c>
      <c r="Q115" s="39">
        <v>2607.8570103678962</v>
      </c>
      <c r="R115" s="49">
        <v>100</v>
      </c>
      <c r="S115" s="47"/>
      <c r="T115" s="47"/>
      <c r="U115" s="47"/>
      <c r="V115" s="47"/>
      <c r="W115" s="47"/>
      <c r="X115" s="50">
        <v>100</v>
      </c>
    </row>
    <row r="116" spans="1:25" hidden="1">
      <c r="A116" s="52" t="s">
        <v>26</v>
      </c>
      <c r="B116" s="58" t="s">
        <v>27</v>
      </c>
      <c r="C116" s="56">
        <f t="shared" si="19"/>
        <v>0</v>
      </c>
      <c r="D116" s="54"/>
      <c r="E116" s="55"/>
      <c r="F116" s="54"/>
      <c r="G116" s="54"/>
      <c r="H116" s="54"/>
      <c r="I116" s="56"/>
      <c r="J116" s="56">
        <f t="shared" si="20"/>
        <v>0</v>
      </c>
      <c r="K116" s="54"/>
      <c r="L116" s="54"/>
      <c r="M116" s="54"/>
      <c r="N116" s="54"/>
      <c r="O116" s="54"/>
      <c r="P116" s="56">
        <f t="shared" si="21"/>
        <v>0</v>
      </c>
      <c r="Q116" s="39">
        <v>2607.8570103678962</v>
      </c>
      <c r="R116" s="49">
        <v>100</v>
      </c>
      <c r="S116" s="54"/>
      <c r="T116" s="54"/>
      <c r="U116" s="54"/>
      <c r="V116" s="35"/>
      <c r="W116" s="35"/>
      <c r="X116" s="57">
        <v>100</v>
      </c>
    </row>
    <row r="117" spans="1:25" hidden="1">
      <c r="A117" s="52" t="s">
        <v>28</v>
      </c>
      <c r="B117" s="58" t="s">
        <v>29</v>
      </c>
      <c r="C117" s="54">
        <f t="shared" si="19"/>
        <v>0</v>
      </c>
      <c r="D117" s="54"/>
      <c r="E117" s="55"/>
      <c r="F117" s="54"/>
      <c r="G117" s="54"/>
      <c r="H117" s="54"/>
      <c r="I117" s="54"/>
      <c r="J117" s="56">
        <f t="shared" si="20"/>
        <v>0</v>
      </c>
      <c r="K117" s="54"/>
      <c r="L117" s="54"/>
      <c r="M117" s="54"/>
      <c r="N117" s="54"/>
      <c r="O117" s="54"/>
      <c r="P117" s="56">
        <f t="shared" si="21"/>
        <v>0</v>
      </c>
      <c r="Q117" s="39">
        <v>2607.8570103678962</v>
      </c>
      <c r="R117" s="49"/>
      <c r="S117" s="54"/>
      <c r="T117" s="54"/>
      <c r="U117" s="54"/>
      <c r="V117" s="35"/>
      <c r="W117" s="35"/>
      <c r="X117" s="57"/>
    </row>
    <row r="118" spans="1:25" s="42" customFormat="1" ht="17.25" customHeight="1">
      <c r="A118" s="32">
        <v>3</v>
      </c>
      <c r="B118" s="43" t="s">
        <v>30</v>
      </c>
      <c r="C118" s="35">
        <f t="shared" si="19"/>
        <v>0.38800000000000001</v>
      </c>
      <c r="D118" s="35"/>
      <c r="E118" s="37"/>
      <c r="F118" s="35"/>
      <c r="G118" s="35"/>
      <c r="H118" s="35"/>
      <c r="I118" s="35">
        <v>0.38800000000000001</v>
      </c>
      <c r="J118" s="59">
        <f t="shared" si="20"/>
        <v>0.14878116340637249</v>
      </c>
      <c r="K118" s="35"/>
      <c r="L118" s="35"/>
      <c r="M118" s="35"/>
      <c r="N118" s="35"/>
      <c r="O118" s="35"/>
      <c r="P118" s="59">
        <f t="shared" si="21"/>
        <v>0.14878116340637249</v>
      </c>
      <c r="Q118" s="39">
        <v>2607.8570103678962</v>
      </c>
      <c r="R118" s="44">
        <v>100</v>
      </c>
      <c r="S118" s="35"/>
      <c r="T118" s="35"/>
      <c r="U118" s="35"/>
      <c r="V118" s="35"/>
      <c r="W118" s="35"/>
      <c r="X118" s="41">
        <v>100</v>
      </c>
    </row>
    <row r="119" spans="1:25" s="51" customFormat="1">
      <c r="A119" s="60" t="s">
        <v>31</v>
      </c>
      <c r="B119" s="46" t="s">
        <v>32</v>
      </c>
      <c r="C119" s="47">
        <f t="shared" si="19"/>
        <v>3.5999999999999997E-2</v>
      </c>
      <c r="D119" s="47"/>
      <c r="E119" s="48"/>
      <c r="F119" s="47"/>
      <c r="G119" s="47"/>
      <c r="H119" s="47"/>
      <c r="I119" s="47">
        <v>3.5999999999999997E-2</v>
      </c>
      <c r="J119" s="61">
        <f t="shared" si="20"/>
        <v>1.3804437841828374E-2</v>
      </c>
      <c r="K119" s="47"/>
      <c r="L119" s="47"/>
      <c r="M119" s="47"/>
      <c r="N119" s="47"/>
      <c r="O119" s="47"/>
      <c r="P119" s="61">
        <f t="shared" si="21"/>
        <v>1.3804437841828374E-2</v>
      </c>
      <c r="Q119" s="39">
        <v>2607.8570103678962</v>
      </c>
      <c r="R119" s="62">
        <v>100</v>
      </c>
      <c r="S119" s="47"/>
      <c r="T119" s="47"/>
      <c r="U119" s="47"/>
      <c r="V119" s="47"/>
      <c r="W119" s="47"/>
      <c r="X119" s="50">
        <v>100</v>
      </c>
    </row>
    <row r="120" spans="1:25" s="70" customFormat="1" ht="15">
      <c r="A120" s="63">
        <v>4</v>
      </c>
      <c r="B120" s="64" t="s">
        <v>33</v>
      </c>
      <c r="C120" s="65">
        <f t="shared" si="19"/>
        <v>0.58200000000000007</v>
      </c>
      <c r="D120" s="65"/>
      <c r="E120" s="65"/>
      <c r="F120" s="65"/>
      <c r="G120" s="65"/>
      <c r="H120" s="65"/>
      <c r="I120" s="65">
        <f>I111+I118</f>
        <v>0.58200000000000007</v>
      </c>
      <c r="J120" s="66">
        <f>C120/Q120*1000</f>
        <v>0.22317174510955876</v>
      </c>
      <c r="K120" s="65"/>
      <c r="L120" s="65"/>
      <c r="M120" s="65"/>
      <c r="N120" s="65"/>
      <c r="O120" s="65"/>
      <c r="P120" s="66">
        <f t="shared" si="21"/>
        <v>0.22317174510955876</v>
      </c>
      <c r="Q120" s="39">
        <v>2607.8570103678962</v>
      </c>
      <c r="R120" s="67">
        <v>100</v>
      </c>
      <c r="S120" s="65"/>
      <c r="T120" s="65"/>
      <c r="U120" s="65"/>
      <c r="V120" s="65"/>
      <c r="W120" s="65"/>
      <c r="X120" s="68">
        <v>100</v>
      </c>
      <c r="Y120" s="69"/>
    </row>
    <row r="121" spans="1:25" s="51" customFormat="1" ht="13.8" thickBot="1">
      <c r="A121" s="71" t="s">
        <v>34</v>
      </c>
      <c r="B121" s="72" t="s">
        <v>35</v>
      </c>
      <c r="C121" s="73">
        <f t="shared" si="19"/>
        <v>0.35199999999999998</v>
      </c>
      <c r="D121" s="73"/>
      <c r="E121" s="74"/>
      <c r="F121" s="73"/>
      <c r="G121" s="73"/>
      <c r="H121" s="73"/>
      <c r="I121" s="73">
        <v>0.35199999999999998</v>
      </c>
      <c r="J121" s="73">
        <f>C121/Q121*1000</f>
        <v>0.1349767255645441</v>
      </c>
      <c r="K121" s="73"/>
      <c r="L121" s="73"/>
      <c r="M121" s="73"/>
      <c r="N121" s="73"/>
      <c r="O121" s="73"/>
      <c r="P121" s="73">
        <f t="shared" si="21"/>
        <v>0.1349767255645441</v>
      </c>
      <c r="Q121" s="39">
        <v>2607.8570103678962</v>
      </c>
      <c r="R121" s="75">
        <v>100</v>
      </c>
      <c r="S121" s="73"/>
      <c r="T121" s="73"/>
      <c r="U121" s="73"/>
      <c r="V121" s="73"/>
      <c r="W121" s="73"/>
      <c r="X121" s="76">
        <v>100</v>
      </c>
    </row>
    <row r="122" spans="1:25" ht="15.75" customHeight="1">
      <c r="A122" s="29" t="s">
        <v>43</v>
      </c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1"/>
    </row>
    <row r="123" spans="1:25" s="42" customFormat="1">
      <c r="A123" s="32">
        <v>1</v>
      </c>
      <c r="B123" s="33" t="s">
        <v>16</v>
      </c>
      <c r="C123" s="34"/>
      <c r="D123" s="35"/>
      <c r="E123" s="36"/>
      <c r="F123" s="35"/>
      <c r="G123" s="37"/>
      <c r="H123" s="38"/>
      <c r="I123" s="35"/>
      <c r="J123" s="34"/>
      <c r="K123" s="35"/>
      <c r="L123" s="35"/>
      <c r="M123" s="38"/>
      <c r="N123" s="38"/>
      <c r="O123" s="38"/>
      <c r="P123" s="38"/>
      <c r="Q123" s="39"/>
      <c r="R123" s="40"/>
      <c r="S123" s="40"/>
      <c r="T123" s="37"/>
      <c r="U123" s="37"/>
      <c r="V123" s="37"/>
      <c r="W123" s="37"/>
      <c r="X123" s="41"/>
    </row>
    <row r="124" spans="1:25" s="42" customFormat="1">
      <c r="A124" s="32">
        <v>2</v>
      </c>
      <c r="B124" s="43" t="s">
        <v>17</v>
      </c>
      <c r="C124" s="35">
        <f>I124</f>
        <v>0.2</v>
      </c>
      <c r="D124" s="35"/>
      <c r="E124" s="37"/>
      <c r="F124" s="35"/>
      <c r="G124" s="35"/>
      <c r="H124" s="35"/>
      <c r="I124" s="35">
        <v>0.2</v>
      </c>
      <c r="J124" s="35">
        <f>C124/Q124*1000</f>
        <v>7.6691321343490979E-2</v>
      </c>
      <c r="K124" s="35"/>
      <c r="L124" s="35"/>
      <c r="M124" s="35"/>
      <c r="N124" s="35"/>
      <c r="O124" s="35"/>
      <c r="P124" s="35">
        <f>J124</f>
        <v>7.6691321343490979E-2</v>
      </c>
      <c r="Q124" s="39">
        <v>2607.8570103678962</v>
      </c>
      <c r="R124" s="44">
        <v>100</v>
      </c>
      <c r="S124" s="35"/>
      <c r="T124" s="35"/>
      <c r="U124" s="35"/>
      <c r="V124" s="35"/>
      <c r="W124" s="35"/>
      <c r="X124" s="41">
        <v>100</v>
      </c>
    </row>
    <row r="125" spans="1:25" s="51" customFormat="1" ht="18.75" hidden="1" customHeight="1">
      <c r="A125" s="45" t="s">
        <v>18</v>
      </c>
      <c r="B125" s="46" t="s">
        <v>19</v>
      </c>
      <c r="C125" s="47">
        <f t="shared" ref="C125:C134" si="22">I125</f>
        <v>0</v>
      </c>
      <c r="D125" s="47"/>
      <c r="E125" s="48"/>
      <c r="F125" s="47"/>
      <c r="G125" s="47"/>
      <c r="H125" s="47"/>
      <c r="I125" s="47"/>
      <c r="J125" s="47">
        <f t="shared" ref="J125:J132" si="23">C125/Q125*1000</f>
        <v>0</v>
      </c>
      <c r="K125" s="47"/>
      <c r="L125" s="47"/>
      <c r="M125" s="47"/>
      <c r="N125" s="47"/>
      <c r="O125" s="47"/>
      <c r="P125" s="47">
        <f t="shared" ref="P125:P134" si="24">J125</f>
        <v>0</v>
      </c>
      <c r="Q125" s="39">
        <v>2607.8570103678962</v>
      </c>
      <c r="R125" s="49">
        <v>100</v>
      </c>
      <c r="S125" s="47"/>
      <c r="T125" s="47"/>
      <c r="U125" s="47"/>
      <c r="V125" s="47"/>
      <c r="W125" s="47"/>
      <c r="X125" s="50">
        <v>100</v>
      </c>
    </row>
    <row r="126" spans="1:25" hidden="1">
      <c r="A126" s="52" t="s">
        <v>20</v>
      </c>
      <c r="B126" s="53" t="s">
        <v>21</v>
      </c>
      <c r="C126" s="54">
        <f t="shared" si="22"/>
        <v>0</v>
      </c>
      <c r="D126" s="54"/>
      <c r="E126" s="55"/>
      <c r="F126" s="54"/>
      <c r="G126" s="54"/>
      <c r="H126" s="54"/>
      <c r="I126" s="54"/>
      <c r="J126" s="56">
        <f t="shared" si="23"/>
        <v>0</v>
      </c>
      <c r="K126" s="54"/>
      <c r="L126" s="54"/>
      <c r="M126" s="54"/>
      <c r="N126" s="54"/>
      <c r="O126" s="54"/>
      <c r="P126" s="56">
        <f t="shared" si="24"/>
        <v>0</v>
      </c>
      <c r="Q126" s="39">
        <v>2607.8570103678962</v>
      </c>
      <c r="R126" s="49">
        <v>100</v>
      </c>
      <c r="S126" s="54"/>
      <c r="T126" s="54"/>
      <c r="U126" s="54"/>
      <c r="V126" s="35"/>
      <c r="W126" s="35"/>
      <c r="X126" s="57">
        <v>100</v>
      </c>
    </row>
    <row r="127" spans="1:25" hidden="1">
      <c r="A127" s="52" t="s">
        <v>22</v>
      </c>
      <c r="B127" s="53" t="s">
        <v>23</v>
      </c>
      <c r="C127" s="54">
        <f t="shared" si="22"/>
        <v>0</v>
      </c>
      <c r="D127" s="54"/>
      <c r="E127" s="55"/>
      <c r="F127" s="54"/>
      <c r="G127" s="54"/>
      <c r="H127" s="54"/>
      <c r="I127" s="54"/>
      <c r="J127" s="56">
        <f t="shared" si="23"/>
        <v>0</v>
      </c>
      <c r="K127" s="54"/>
      <c r="L127" s="54"/>
      <c r="M127" s="54"/>
      <c r="N127" s="54"/>
      <c r="O127" s="54"/>
      <c r="P127" s="56">
        <f t="shared" si="24"/>
        <v>0</v>
      </c>
      <c r="Q127" s="39">
        <v>2607.8570103678962</v>
      </c>
      <c r="R127" s="49"/>
      <c r="S127" s="54"/>
      <c r="T127" s="54"/>
      <c r="U127" s="54"/>
      <c r="V127" s="35"/>
      <c r="W127" s="35"/>
      <c r="X127" s="57"/>
    </row>
    <row r="128" spans="1:25" s="51" customFormat="1" ht="19.5" hidden="1" customHeight="1">
      <c r="A128" s="45" t="s">
        <v>24</v>
      </c>
      <c r="B128" s="46" t="s">
        <v>25</v>
      </c>
      <c r="C128" s="47">
        <f t="shared" si="22"/>
        <v>0</v>
      </c>
      <c r="D128" s="47"/>
      <c r="E128" s="48"/>
      <c r="F128" s="47"/>
      <c r="G128" s="47"/>
      <c r="H128" s="47"/>
      <c r="I128" s="47"/>
      <c r="J128" s="47">
        <f t="shared" si="23"/>
        <v>0</v>
      </c>
      <c r="K128" s="47"/>
      <c r="L128" s="47"/>
      <c r="M128" s="47"/>
      <c r="N128" s="47"/>
      <c r="O128" s="47"/>
      <c r="P128" s="47">
        <f t="shared" si="24"/>
        <v>0</v>
      </c>
      <c r="Q128" s="39">
        <v>2607.8570103678962</v>
      </c>
      <c r="R128" s="49">
        <v>100</v>
      </c>
      <c r="S128" s="47"/>
      <c r="T128" s="47"/>
      <c r="U128" s="47"/>
      <c r="V128" s="47"/>
      <c r="W128" s="47"/>
      <c r="X128" s="50">
        <v>100</v>
      </c>
    </row>
    <row r="129" spans="1:25" hidden="1">
      <c r="A129" s="52" t="s">
        <v>26</v>
      </c>
      <c r="B129" s="58" t="s">
        <v>27</v>
      </c>
      <c r="C129" s="56">
        <f t="shared" si="22"/>
        <v>0</v>
      </c>
      <c r="D129" s="54"/>
      <c r="E129" s="55"/>
      <c r="F129" s="54"/>
      <c r="G129" s="54"/>
      <c r="H129" s="54"/>
      <c r="I129" s="56"/>
      <c r="J129" s="56">
        <f t="shared" si="23"/>
        <v>0</v>
      </c>
      <c r="K129" s="54"/>
      <c r="L129" s="54"/>
      <c r="M129" s="54"/>
      <c r="N129" s="54"/>
      <c r="O129" s="54"/>
      <c r="P129" s="56">
        <f t="shared" si="24"/>
        <v>0</v>
      </c>
      <c r="Q129" s="39">
        <v>2607.8570103678962</v>
      </c>
      <c r="R129" s="49">
        <v>100</v>
      </c>
      <c r="S129" s="54"/>
      <c r="T129" s="54"/>
      <c r="U129" s="54"/>
      <c r="V129" s="35"/>
      <c r="W129" s="35"/>
      <c r="X129" s="57">
        <v>100</v>
      </c>
    </row>
    <row r="130" spans="1:25" hidden="1">
      <c r="A130" s="52" t="s">
        <v>28</v>
      </c>
      <c r="B130" s="58" t="s">
        <v>29</v>
      </c>
      <c r="C130" s="54">
        <f t="shared" si="22"/>
        <v>0</v>
      </c>
      <c r="D130" s="54"/>
      <c r="E130" s="55"/>
      <c r="F130" s="54"/>
      <c r="G130" s="54"/>
      <c r="H130" s="54"/>
      <c r="I130" s="54"/>
      <c r="J130" s="56">
        <f t="shared" si="23"/>
        <v>0</v>
      </c>
      <c r="K130" s="54"/>
      <c r="L130" s="54"/>
      <c r="M130" s="54"/>
      <c r="N130" s="54"/>
      <c r="O130" s="54"/>
      <c r="P130" s="56">
        <f t="shared" si="24"/>
        <v>0</v>
      </c>
      <c r="Q130" s="39">
        <v>2607.8570103678962</v>
      </c>
      <c r="R130" s="49"/>
      <c r="S130" s="54"/>
      <c r="T130" s="54"/>
      <c r="U130" s="54"/>
      <c r="V130" s="35"/>
      <c r="W130" s="35"/>
      <c r="X130" s="57"/>
    </row>
    <row r="131" spans="1:25" s="42" customFormat="1" ht="17.25" customHeight="1">
      <c r="A131" s="32">
        <v>3</v>
      </c>
      <c r="B131" s="43" t="s">
        <v>30</v>
      </c>
      <c r="C131" s="35">
        <f t="shared" si="22"/>
        <v>0.32700000000000001</v>
      </c>
      <c r="D131" s="35"/>
      <c r="E131" s="37"/>
      <c r="F131" s="35"/>
      <c r="G131" s="35"/>
      <c r="H131" s="35"/>
      <c r="I131" s="35">
        <v>0.32700000000000001</v>
      </c>
      <c r="J131" s="59">
        <f t="shared" si="23"/>
        <v>0.12539031039660775</v>
      </c>
      <c r="K131" s="35"/>
      <c r="L131" s="35"/>
      <c r="M131" s="35"/>
      <c r="N131" s="35"/>
      <c r="O131" s="35"/>
      <c r="P131" s="59">
        <f t="shared" si="24"/>
        <v>0.12539031039660775</v>
      </c>
      <c r="Q131" s="39">
        <v>2607.8570103678962</v>
      </c>
      <c r="R131" s="44">
        <v>100</v>
      </c>
      <c r="S131" s="35"/>
      <c r="T131" s="35"/>
      <c r="U131" s="35"/>
      <c r="V131" s="35"/>
      <c r="W131" s="35"/>
      <c r="X131" s="41">
        <v>100</v>
      </c>
    </row>
    <row r="132" spans="1:25" s="51" customFormat="1">
      <c r="A132" s="60" t="s">
        <v>31</v>
      </c>
      <c r="B132" s="46" t="s">
        <v>32</v>
      </c>
      <c r="C132" s="47">
        <f t="shared" si="22"/>
        <v>3.7999999999999999E-2</v>
      </c>
      <c r="D132" s="47"/>
      <c r="E132" s="48"/>
      <c r="F132" s="47"/>
      <c r="G132" s="47"/>
      <c r="H132" s="47"/>
      <c r="I132" s="47">
        <v>3.7999999999999999E-2</v>
      </c>
      <c r="J132" s="61">
        <f t="shared" si="23"/>
        <v>1.4571351055263283E-2</v>
      </c>
      <c r="K132" s="47"/>
      <c r="L132" s="47"/>
      <c r="M132" s="47"/>
      <c r="N132" s="47"/>
      <c r="O132" s="47"/>
      <c r="P132" s="61">
        <f t="shared" si="24"/>
        <v>1.4571351055263283E-2</v>
      </c>
      <c r="Q132" s="39">
        <v>2607.8570103678962</v>
      </c>
      <c r="R132" s="62">
        <v>100</v>
      </c>
      <c r="S132" s="47"/>
      <c r="T132" s="47"/>
      <c r="U132" s="47"/>
      <c r="V132" s="47"/>
      <c r="W132" s="47"/>
      <c r="X132" s="50">
        <v>100</v>
      </c>
    </row>
    <row r="133" spans="1:25" s="70" customFormat="1" ht="15">
      <c r="A133" s="63">
        <v>4</v>
      </c>
      <c r="B133" s="64" t="s">
        <v>33</v>
      </c>
      <c r="C133" s="65">
        <f t="shared" si="22"/>
        <v>0.52700000000000002</v>
      </c>
      <c r="D133" s="65"/>
      <c r="E133" s="65"/>
      <c r="F133" s="65"/>
      <c r="G133" s="65"/>
      <c r="H133" s="65"/>
      <c r="I133" s="65">
        <f>I124+I131</f>
        <v>0.52700000000000002</v>
      </c>
      <c r="J133" s="66">
        <f>C133/Q133*1000</f>
        <v>0.20208163174009872</v>
      </c>
      <c r="K133" s="65"/>
      <c r="L133" s="65"/>
      <c r="M133" s="65"/>
      <c r="N133" s="65"/>
      <c r="O133" s="65"/>
      <c r="P133" s="66">
        <f t="shared" si="24"/>
        <v>0.20208163174009872</v>
      </c>
      <c r="Q133" s="39">
        <v>2607.8570103678962</v>
      </c>
      <c r="R133" s="67">
        <v>100</v>
      </c>
      <c r="S133" s="65"/>
      <c r="T133" s="65"/>
      <c r="U133" s="65"/>
      <c r="V133" s="65"/>
      <c r="W133" s="65"/>
      <c r="X133" s="68">
        <v>100</v>
      </c>
      <c r="Y133" s="69"/>
    </row>
    <row r="134" spans="1:25" s="51" customFormat="1" ht="13.8" thickBot="1">
      <c r="A134" s="71" t="s">
        <v>34</v>
      </c>
      <c r="B134" s="72" t="s">
        <v>35</v>
      </c>
      <c r="C134" s="73">
        <f t="shared" si="22"/>
        <v>0.28899999999999998</v>
      </c>
      <c r="D134" s="73"/>
      <c r="E134" s="74"/>
      <c r="F134" s="73"/>
      <c r="G134" s="73"/>
      <c r="H134" s="73"/>
      <c r="I134" s="73">
        <v>0.28899999999999998</v>
      </c>
      <c r="J134" s="73">
        <f>C134/Q134*1000</f>
        <v>0.11081895934134445</v>
      </c>
      <c r="K134" s="73"/>
      <c r="L134" s="73"/>
      <c r="M134" s="73"/>
      <c r="N134" s="73"/>
      <c r="O134" s="73"/>
      <c r="P134" s="73">
        <f t="shared" si="24"/>
        <v>0.11081895934134445</v>
      </c>
      <c r="Q134" s="39">
        <v>2607.8570103678962</v>
      </c>
      <c r="R134" s="75">
        <v>100</v>
      </c>
      <c r="S134" s="73"/>
      <c r="T134" s="73"/>
      <c r="U134" s="73"/>
      <c r="V134" s="73"/>
      <c r="W134" s="73"/>
      <c r="X134" s="76">
        <v>100</v>
      </c>
    </row>
    <row r="135" spans="1:25" ht="13.8">
      <c r="A135" s="81" t="s">
        <v>44</v>
      </c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3"/>
    </row>
    <row r="136" spans="1:25">
      <c r="A136" s="94">
        <v>1</v>
      </c>
      <c r="B136" s="95" t="s">
        <v>16</v>
      </c>
      <c r="C136" s="96"/>
      <c r="D136" s="97"/>
      <c r="E136" s="98"/>
      <c r="F136" s="97"/>
      <c r="G136" s="99"/>
      <c r="H136" s="100"/>
      <c r="I136" s="97"/>
      <c r="J136" s="96"/>
      <c r="K136" s="97"/>
      <c r="L136" s="97"/>
      <c r="M136" s="100"/>
      <c r="N136" s="100"/>
      <c r="O136" s="100"/>
      <c r="P136" s="100"/>
      <c r="Q136" s="101"/>
      <c r="R136" s="102"/>
      <c r="S136" s="102"/>
      <c r="T136" s="99"/>
      <c r="U136" s="99"/>
      <c r="V136" s="99"/>
      <c r="W136" s="99"/>
      <c r="X136" s="103"/>
    </row>
    <row r="137" spans="1:25">
      <c r="A137" s="94">
        <v>2</v>
      </c>
      <c r="B137" s="104" t="s">
        <v>17</v>
      </c>
      <c r="C137" s="97">
        <f>I137</f>
        <v>0.39135500000000001</v>
      </c>
      <c r="D137" s="97"/>
      <c r="E137" s="99"/>
      <c r="F137" s="97"/>
      <c r="G137" s="97"/>
      <c r="H137" s="97"/>
      <c r="I137" s="105">
        <f>I150+I163</f>
        <v>0.39135500000000001</v>
      </c>
      <c r="J137" s="97">
        <f>C137/Q137*1000</f>
        <v>0.15006766032190955</v>
      </c>
      <c r="K137" s="97"/>
      <c r="L137" s="97"/>
      <c r="M137" s="97"/>
      <c r="N137" s="97"/>
      <c r="O137" s="97"/>
      <c r="P137" s="97">
        <f>J137</f>
        <v>0.15006766032190955</v>
      </c>
      <c r="Q137" s="101">
        <v>2607.8570103678962</v>
      </c>
      <c r="R137" s="106">
        <v>100</v>
      </c>
      <c r="S137" s="97"/>
      <c r="T137" s="97"/>
      <c r="U137" s="97"/>
      <c r="V137" s="97"/>
      <c r="W137" s="97"/>
      <c r="X137" s="103">
        <v>100</v>
      </c>
    </row>
    <row r="138" spans="1:25">
      <c r="A138" s="107" t="s">
        <v>18</v>
      </c>
      <c r="B138" s="108" t="s">
        <v>19</v>
      </c>
      <c r="C138" s="105"/>
      <c r="D138" s="105"/>
      <c r="E138" s="109"/>
      <c r="F138" s="105"/>
      <c r="G138" s="105"/>
      <c r="H138" s="105"/>
      <c r="I138" s="105"/>
      <c r="J138" s="105">
        <f t="shared" ref="J138:J145" si="25">C138/Q138*1000</f>
        <v>0</v>
      </c>
      <c r="K138" s="105"/>
      <c r="L138" s="105"/>
      <c r="M138" s="105"/>
      <c r="N138" s="105"/>
      <c r="O138" s="105"/>
      <c r="P138" s="105">
        <f t="shared" ref="P138:P147" si="26">J138</f>
        <v>0</v>
      </c>
      <c r="Q138" s="101">
        <v>2607.8570103678962</v>
      </c>
      <c r="R138" s="110">
        <v>100</v>
      </c>
      <c r="S138" s="105"/>
      <c r="T138" s="105"/>
      <c r="U138" s="105"/>
      <c r="V138" s="105"/>
      <c r="W138" s="105"/>
      <c r="X138" s="111">
        <v>100</v>
      </c>
    </row>
    <row r="139" spans="1:25">
      <c r="A139" s="112" t="s">
        <v>20</v>
      </c>
      <c r="B139" s="113" t="s">
        <v>21</v>
      </c>
      <c r="C139" s="114"/>
      <c r="D139" s="114"/>
      <c r="E139" s="115"/>
      <c r="F139" s="114"/>
      <c r="G139" s="114"/>
      <c r="H139" s="114"/>
      <c r="I139" s="114"/>
      <c r="J139" s="116">
        <f t="shared" si="25"/>
        <v>0</v>
      </c>
      <c r="K139" s="114"/>
      <c r="L139" s="114"/>
      <c r="M139" s="114"/>
      <c r="N139" s="114"/>
      <c r="O139" s="114"/>
      <c r="P139" s="116">
        <f t="shared" si="26"/>
        <v>0</v>
      </c>
      <c r="Q139" s="101">
        <v>2607.8570103678962</v>
      </c>
      <c r="R139" s="110">
        <v>100</v>
      </c>
      <c r="S139" s="114"/>
      <c r="T139" s="114"/>
      <c r="U139" s="114"/>
      <c r="V139" s="97"/>
      <c r="W139" s="97"/>
      <c r="X139" s="117">
        <v>100</v>
      </c>
    </row>
    <row r="140" spans="1:25">
      <c r="A140" s="112" t="s">
        <v>22</v>
      </c>
      <c r="B140" s="113" t="s">
        <v>23</v>
      </c>
      <c r="C140" s="114"/>
      <c r="D140" s="114"/>
      <c r="E140" s="115"/>
      <c r="F140" s="114"/>
      <c r="G140" s="114"/>
      <c r="H140" s="114"/>
      <c r="I140" s="114"/>
      <c r="J140" s="116">
        <f t="shared" si="25"/>
        <v>0</v>
      </c>
      <c r="K140" s="114"/>
      <c r="L140" s="114"/>
      <c r="M140" s="114"/>
      <c r="N140" s="114"/>
      <c r="O140" s="114"/>
      <c r="P140" s="116">
        <f t="shared" si="26"/>
        <v>0</v>
      </c>
      <c r="Q140" s="101">
        <v>2607.8570103678962</v>
      </c>
      <c r="R140" s="110"/>
      <c r="S140" s="114"/>
      <c r="T140" s="114"/>
      <c r="U140" s="114"/>
      <c r="V140" s="97"/>
      <c r="W140" s="97"/>
      <c r="X140" s="117"/>
    </row>
    <row r="141" spans="1:25">
      <c r="A141" s="107" t="s">
        <v>24</v>
      </c>
      <c r="B141" s="108" t="s">
        <v>25</v>
      </c>
      <c r="C141" s="105"/>
      <c r="D141" s="105"/>
      <c r="E141" s="109"/>
      <c r="F141" s="105"/>
      <c r="G141" s="105"/>
      <c r="H141" s="105"/>
      <c r="I141" s="105"/>
      <c r="J141" s="105">
        <f t="shared" si="25"/>
        <v>0</v>
      </c>
      <c r="K141" s="105"/>
      <c r="L141" s="105"/>
      <c r="M141" s="105"/>
      <c r="N141" s="105"/>
      <c r="O141" s="105"/>
      <c r="P141" s="105">
        <f t="shared" si="26"/>
        <v>0</v>
      </c>
      <c r="Q141" s="101">
        <v>2607.8570103678962</v>
      </c>
      <c r="R141" s="110">
        <v>100</v>
      </c>
      <c r="S141" s="105"/>
      <c r="T141" s="105"/>
      <c r="U141" s="105"/>
      <c r="V141" s="105"/>
      <c r="W141" s="105"/>
      <c r="X141" s="111">
        <v>100</v>
      </c>
    </row>
    <row r="142" spans="1:25">
      <c r="A142" s="112" t="s">
        <v>26</v>
      </c>
      <c r="B142" s="118" t="s">
        <v>27</v>
      </c>
      <c r="C142" s="116"/>
      <c r="D142" s="114"/>
      <c r="E142" s="115"/>
      <c r="F142" s="114"/>
      <c r="G142" s="114"/>
      <c r="H142" s="114"/>
      <c r="I142" s="116"/>
      <c r="J142" s="116">
        <f t="shared" si="25"/>
        <v>0</v>
      </c>
      <c r="K142" s="114"/>
      <c r="L142" s="114"/>
      <c r="M142" s="114"/>
      <c r="N142" s="114"/>
      <c r="O142" s="114"/>
      <c r="P142" s="116">
        <f t="shared" si="26"/>
        <v>0</v>
      </c>
      <c r="Q142" s="101">
        <v>2607.8570103678962</v>
      </c>
      <c r="R142" s="110">
        <v>100</v>
      </c>
      <c r="S142" s="114"/>
      <c r="T142" s="114"/>
      <c r="U142" s="114"/>
      <c r="V142" s="97"/>
      <c r="W142" s="97"/>
      <c r="X142" s="117">
        <v>100</v>
      </c>
    </row>
    <row r="143" spans="1:25">
      <c r="A143" s="112" t="s">
        <v>28</v>
      </c>
      <c r="B143" s="118" t="s">
        <v>29</v>
      </c>
      <c r="C143" s="114"/>
      <c r="D143" s="114"/>
      <c r="E143" s="115"/>
      <c r="F143" s="114"/>
      <c r="G143" s="114"/>
      <c r="H143" s="114"/>
      <c r="I143" s="114"/>
      <c r="J143" s="116">
        <f t="shared" si="25"/>
        <v>0</v>
      </c>
      <c r="K143" s="114"/>
      <c r="L143" s="114"/>
      <c r="M143" s="114"/>
      <c r="N143" s="114"/>
      <c r="O143" s="114"/>
      <c r="P143" s="116">
        <f t="shared" si="26"/>
        <v>0</v>
      </c>
      <c r="Q143" s="101">
        <v>2607.8570103678962</v>
      </c>
      <c r="R143" s="110"/>
      <c r="S143" s="114"/>
      <c r="T143" s="114"/>
      <c r="U143" s="114"/>
      <c r="V143" s="97"/>
      <c r="W143" s="97"/>
      <c r="X143" s="117"/>
    </row>
    <row r="144" spans="1:25">
      <c r="A144" s="94">
        <v>3</v>
      </c>
      <c r="B144" s="104" t="s">
        <v>30</v>
      </c>
      <c r="C144" s="97">
        <f>I144</f>
        <v>0.71794729157123183</v>
      </c>
      <c r="D144" s="97"/>
      <c r="E144" s="99"/>
      <c r="F144" s="97"/>
      <c r="G144" s="97"/>
      <c r="H144" s="97"/>
      <c r="I144" s="97">
        <f>I157+I170</f>
        <v>0.71794729157123183</v>
      </c>
      <c r="J144" s="119">
        <f t="shared" si="25"/>
        <v>0.27530163222789172</v>
      </c>
      <c r="K144" s="97"/>
      <c r="L144" s="97"/>
      <c r="M144" s="97"/>
      <c r="N144" s="97"/>
      <c r="O144" s="97"/>
      <c r="P144" s="119">
        <f t="shared" si="26"/>
        <v>0.27530163222789172</v>
      </c>
      <c r="Q144" s="101">
        <f>Q137</f>
        <v>2607.8570103678962</v>
      </c>
      <c r="R144" s="106">
        <v>100</v>
      </c>
      <c r="S144" s="97"/>
      <c r="T144" s="97"/>
      <c r="U144" s="97"/>
      <c r="V144" s="97"/>
      <c r="W144" s="97"/>
      <c r="X144" s="103">
        <v>100</v>
      </c>
    </row>
    <row r="145" spans="1:24">
      <c r="A145" s="120" t="s">
        <v>31</v>
      </c>
      <c r="B145" s="108" t="s">
        <v>32</v>
      </c>
      <c r="C145" s="105">
        <f>I145</f>
        <v>7.3999999999999996E-2</v>
      </c>
      <c r="D145" s="105"/>
      <c r="E145" s="109"/>
      <c r="F145" s="105"/>
      <c r="G145" s="105"/>
      <c r="H145" s="105"/>
      <c r="I145" s="105">
        <f>I158+I171</f>
        <v>7.3999999999999996E-2</v>
      </c>
      <c r="J145" s="121">
        <f t="shared" si="25"/>
        <v>2.837578889709166E-2</v>
      </c>
      <c r="K145" s="105"/>
      <c r="L145" s="105"/>
      <c r="M145" s="105"/>
      <c r="N145" s="105"/>
      <c r="O145" s="105"/>
      <c r="P145" s="121">
        <f t="shared" si="26"/>
        <v>2.837578889709166E-2</v>
      </c>
      <c r="Q145" s="101">
        <f>Q144</f>
        <v>2607.8570103678962</v>
      </c>
      <c r="R145" s="122">
        <v>100</v>
      </c>
      <c r="S145" s="105"/>
      <c r="T145" s="105"/>
      <c r="U145" s="105"/>
      <c r="V145" s="105"/>
      <c r="W145" s="105"/>
      <c r="X145" s="111">
        <v>100</v>
      </c>
    </row>
    <row r="146" spans="1:24" ht="15">
      <c r="A146" s="123">
        <v>4</v>
      </c>
      <c r="B146" s="124" t="s">
        <v>33</v>
      </c>
      <c r="C146" s="125">
        <f>I146</f>
        <v>1.1093022915712318</v>
      </c>
      <c r="D146" s="125"/>
      <c r="E146" s="125"/>
      <c r="F146" s="125"/>
      <c r="G146" s="125"/>
      <c r="H146" s="125"/>
      <c r="I146" s="125">
        <f>I136+I137+I144</f>
        <v>1.1093022915712318</v>
      </c>
      <c r="J146" s="126">
        <f>C146/Q146*1000</f>
        <v>0.42536929254980133</v>
      </c>
      <c r="K146" s="125"/>
      <c r="L146" s="125"/>
      <c r="M146" s="125"/>
      <c r="N146" s="125"/>
      <c r="O146" s="125"/>
      <c r="P146" s="126">
        <f t="shared" si="26"/>
        <v>0.42536929254980133</v>
      </c>
      <c r="Q146" s="101">
        <f>Q145</f>
        <v>2607.8570103678962</v>
      </c>
      <c r="R146" s="127">
        <v>100</v>
      </c>
      <c r="S146" s="125"/>
      <c r="T146" s="125"/>
      <c r="U146" s="125"/>
      <c r="V146" s="125"/>
      <c r="W146" s="125"/>
      <c r="X146" s="128">
        <v>100</v>
      </c>
    </row>
    <row r="147" spans="1:24" ht="13.8" thickBot="1">
      <c r="A147" s="129" t="s">
        <v>34</v>
      </c>
      <c r="B147" s="130" t="s">
        <v>35</v>
      </c>
      <c r="C147" s="131">
        <f>I147</f>
        <v>0.35199999999999998</v>
      </c>
      <c r="D147" s="131"/>
      <c r="E147" s="132"/>
      <c r="F147" s="131"/>
      <c r="G147" s="131"/>
      <c r="H147" s="131"/>
      <c r="I147" s="131">
        <f>I160+I173</f>
        <v>0.35199999999999998</v>
      </c>
      <c r="J147" s="131">
        <f>C147/Q147*1000</f>
        <v>0.1349767255645441</v>
      </c>
      <c r="K147" s="131"/>
      <c r="L147" s="131"/>
      <c r="M147" s="131"/>
      <c r="N147" s="131"/>
      <c r="O147" s="131"/>
      <c r="P147" s="131">
        <f t="shared" si="26"/>
        <v>0.1349767255645441</v>
      </c>
      <c r="Q147" s="101">
        <v>2607.8570103678962</v>
      </c>
      <c r="R147" s="133">
        <v>100</v>
      </c>
      <c r="S147" s="131"/>
      <c r="T147" s="131"/>
      <c r="U147" s="131"/>
      <c r="V147" s="131"/>
      <c r="W147" s="131"/>
      <c r="X147" s="134">
        <v>100</v>
      </c>
    </row>
    <row r="148" spans="1:24" ht="13.8">
      <c r="A148" s="81" t="s">
        <v>45</v>
      </c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3"/>
    </row>
    <row r="149" spans="1:24">
      <c r="A149" s="94">
        <v>1</v>
      </c>
      <c r="B149" s="95" t="s">
        <v>16</v>
      </c>
      <c r="C149" s="96"/>
      <c r="D149" s="97"/>
      <c r="E149" s="98"/>
      <c r="F149" s="97"/>
      <c r="G149" s="99"/>
      <c r="H149" s="100"/>
      <c r="I149" s="97"/>
      <c r="J149" s="96"/>
      <c r="K149" s="97"/>
      <c r="L149" s="97"/>
      <c r="M149" s="100"/>
      <c r="N149" s="100"/>
      <c r="O149" s="100"/>
      <c r="P149" s="100"/>
      <c r="Q149" s="101"/>
      <c r="R149" s="102"/>
      <c r="S149" s="102"/>
      <c r="T149" s="99"/>
      <c r="U149" s="99"/>
      <c r="V149" s="99"/>
      <c r="W149" s="99"/>
      <c r="X149" s="103"/>
    </row>
    <row r="150" spans="1:24">
      <c r="A150" s="94">
        <v>2</v>
      </c>
      <c r="B150" s="104" t="s">
        <v>17</v>
      </c>
      <c r="C150" s="97">
        <f>I150</f>
        <v>0.19420699999999999</v>
      </c>
      <c r="D150" s="97"/>
      <c r="E150" s="99"/>
      <c r="F150" s="97"/>
      <c r="G150" s="97"/>
      <c r="H150" s="97"/>
      <c r="I150" s="135">
        <f>'[2]Форма 9.1 (кварталы)'!$G$92+'[2]Форма 9.1 (кварталы)'!$H$92</f>
        <v>0.19420699999999999</v>
      </c>
      <c r="J150" s="97">
        <f>C150/Q150*1000</f>
        <v>0.14893991444155352</v>
      </c>
      <c r="K150" s="97"/>
      <c r="L150" s="97"/>
      <c r="M150" s="97"/>
      <c r="N150" s="97"/>
      <c r="O150" s="97"/>
      <c r="P150" s="136">
        <f>J150</f>
        <v>0.14893991444155352</v>
      </c>
      <c r="Q150" s="101">
        <f>Q146/2</f>
        <v>1303.9285051839481</v>
      </c>
      <c r="R150" s="106">
        <v>100</v>
      </c>
      <c r="S150" s="97"/>
      <c r="T150" s="97"/>
      <c r="U150" s="97"/>
      <c r="V150" s="97"/>
      <c r="W150" s="97"/>
      <c r="X150" s="103">
        <v>100</v>
      </c>
    </row>
    <row r="151" spans="1:24">
      <c r="A151" s="107" t="s">
        <v>18</v>
      </c>
      <c r="B151" s="108" t="s">
        <v>19</v>
      </c>
      <c r="C151" s="105"/>
      <c r="D151" s="105"/>
      <c r="E151" s="109"/>
      <c r="F151" s="105"/>
      <c r="G151" s="105"/>
      <c r="H151" s="105"/>
      <c r="I151" s="105"/>
      <c r="J151" s="105">
        <f t="shared" ref="J151:J158" si="27">C151/Q151*1000</f>
        <v>0</v>
      </c>
      <c r="K151" s="105"/>
      <c r="L151" s="105"/>
      <c r="M151" s="105"/>
      <c r="N151" s="105"/>
      <c r="O151" s="105"/>
      <c r="P151" s="105">
        <f t="shared" ref="P151:P160" si="28">J151</f>
        <v>0</v>
      </c>
      <c r="Q151" s="101">
        <v>2607.8570103678962</v>
      </c>
      <c r="R151" s="110">
        <v>100</v>
      </c>
      <c r="S151" s="105"/>
      <c r="T151" s="105"/>
      <c r="U151" s="105"/>
      <c r="V151" s="105"/>
      <c r="W151" s="105"/>
      <c r="X151" s="111">
        <v>100</v>
      </c>
    </row>
    <row r="152" spans="1:24">
      <c r="A152" s="112" t="s">
        <v>20</v>
      </c>
      <c r="B152" s="113" t="s">
        <v>21</v>
      </c>
      <c r="C152" s="114"/>
      <c r="D152" s="114"/>
      <c r="E152" s="115"/>
      <c r="F152" s="114"/>
      <c r="G152" s="114"/>
      <c r="H152" s="114"/>
      <c r="I152" s="114"/>
      <c r="J152" s="116">
        <f t="shared" si="27"/>
        <v>0</v>
      </c>
      <c r="K152" s="114"/>
      <c r="L152" s="114"/>
      <c r="M152" s="114"/>
      <c r="N152" s="114"/>
      <c r="O152" s="114"/>
      <c r="P152" s="116">
        <f t="shared" si="28"/>
        <v>0</v>
      </c>
      <c r="Q152" s="101">
        <v>2607.8570103678962</v>
      </c>
      <c r="R152" s="110">
        <v>100</v>
      </c>
      <c r="S152" s="114"/>
      <c r="T152" s="114"/>
      <c r="U152" s="114"/>
      <c r="V152" s="97"/>
      <c r="W152" s="97"/>
      <c r="X152" s="117">
        <v>100</v>
      </c>
    </row>
    <row r="153" spans="1:24">
      <c r="A153" s="112" t="s">
        <v>22</v>
      </c>
      <c r="B153" s="113" t="s">
        <v>23</v>
      </c>
      <c r="C153" s="114"/>
      <c r="D153" s="114"/>
      <c r="E153" s="115"/>
      <c r="F153" s="114"/>
      <c r="G153" s="114"/>
      <c r="H153" s="114"/>
      <c r="I153" s="114"/>
      <c r="J153" s="116">
        <f t="shared" si="27"/>
        <v>0</v>
      </c>
      <c r="K153" s="114"/>
      <c r="L153" s="114"/>
      <c r="M153" s="114"/>
      <c r="N153" s="114"/>
      <c r="O153" s="114"/>
      <c r="P153" s="116">
        <f t="shared" si="28"/>
        <v>0</v>
      </c>
      <c r="Q153" s="101">
        <v>2607.8570103678962</v>
      </c>
      <c r="R153" s="110"/>
      <c r="S153" s="114"/>
      <c r="T153" s="114"/>
      <c r="U153" s="114"/>
      <c r="V153" s="97"/>
      <c r="W153" s="97"/>
      <c r="X153" s="117"/>
    </row>
    <row r="154" spans="1:24">
      <c r="A154" s="107" t="s">
        <v>24</v>
      </c>
      <c r="B154" s="108" t="s">
        <v>25</v>
      </c>
      <c r="C154" s="105"/>
      <c r="D154" s="105"/>
      <c r="E154" s="109"/>
      <c r="F154" s="105"/>
      <c r="G154" s="105"/>
      <c r="H154" s="105"/>
      <c r="I154" s="105"/>
      <c r="J154" s="105">
        <f t="shared" si="27"/>
        <v>0</v>
      </c>
      <c r="K154" s="105"/>
      <c r="L154" s="105"/>
      <c r="M154" s="105"/>
      <c r="N154" s="105"/>
      <c r="O154" s="105"/>
      <c r="P154" s="105">
        <f t="shared" si="28"/>
        <v>0</v>
      </c>
      <c r="Q154" s="101">
        <v>2607.8570103678962</v>
      </c>
      <c r="R154" s="110">
        <v>100</v>
      </c>
      <c r="S154" s="105"/>
      <c r="T154" s="105"/>
      <c r="U154" s="105"/>
      <c r="V154" s="105"/>
      <c r="W154" s="105"/>
      <c r="X154" s="111">
        <v>100</v>
      </c>
    </row>
    <row r="155" spans="1:24">
      <c r="A155" s="112" t="s">
        <v>26</v>
      </c>
      <c r="B155" s="118" t="s">
        <v>27</v>
      </c>
      <c r="C155" s="116"/>
      <c r="D155" s="114"/>
      <c r="E155" s="115"/>
      <c r="F155" s="114"/>
      <c r="G155" s="114"/>
      <c r="H155" s="114"/>
      <c r="I155" s="116"/>
      <c r="J155" s="116">
        <f t="shared" si="27"/>
        <v>0</v>
      </c>
      <c r="K155" s="114"/>
      <c r="L155" s="114"/>
      <c r="M155" s="114"/>
      <c r="N155" s="114"/>
      <c r="O155" s="114"/>
      <c r="P155" s="116">
        <f t="shared" si="28"/>
        <v>0</v>
      </c>
      <c r="Q155" s="101">
        <v>2607.8570103678962</v>
      </c>
      <c r="R155" s="110">
        <v>100</v>
      </c>
      <c r="S155" s="114"/>
      <c r="T155" s="114"/>
      <c r="U155" s="114"/>
      <c r="V155" s="97"/>
      <c r="W155" s="97"/>
      <c r="X155" s="117">
        <v>100</v>
      </c>
    </row>
    <row r="156" spans="1:24">
      <c r="A156" s="112" t="s">
        <v>28</v>
      </c>
      <c r="B156" s="118" t="s">
        <v>29</v>
      </c>
      <c r="C156" s="114"/>
      <c r="D156" s="114"/>
      <c r="E156" s="115"/>
      <c r="F156" s="114"/>
      <c r="G156" s="114"/>
      <c r="H156" s="114"/>
      <c r="I156" s="114"/>
      <c r="J156" s="116">
        <f t="shared" si="27"/>
        <v>0</v>
      </c>
      <c r="K156" s="114"/>
      <c r="L156" s="114"/>
      <c r="M156" s="114"/>
      <c r="N156" s="114"/>
      <c r="O156" s="114"/>
      <c r="P156" s="116">
        <f t="shared" si="28"/>
        <v>0</v>
      </c>
      <c r="Q156" s="101">
        <v>2607.8570103678962</v>
      </c>
      <c r="R156" s="110"/>
      <c r="S156" s="114"/>
      <c r="T156" s="114"/>
      <c r="U156" s="114"/>
      <c r="V156" s="97"/>
      <c r="W156" s="97"/>
      <c r="X156" s="117"/>
    </row>
    <row r="157" spans="1:24">
      <c r="A157" s="94">
        <v>3</v>
      </c>
      <c r="B157" s="104" t="s">
        <v>30</v>
      </c>
      <c r="C157" s="97">
        <f>I157</f>
        <v>0.38989349999999989</v>
      </c>
      <c r="D157" s="97"/>
      <c r="E157" s="99"/>
      <c r="F157" s="97"/>
      <c r="G157" s="97"/>
      <c r="H157" s="97"/>
      <c r="I157" s="97">
        <f>I159-I150</f>
        <v>0.38989349999999989</v>
      </c>
      <c r="J157" s="119">
        <f>C157/Q157*1000</f>
        <v>0.29901447698238387</v>
      </c>
      <c r="K157" s="97"/>
      <c r="L157" s="97"/>
      <c r="M157" s="97"/>
      <c r="N157" s="97"/>
      <c r="O157" s="97"/>
      <c r="P157" s="119">
        <f t="shared" si="28"/>
        <v>0.29901447698238387</v>
      </c>
      <c r="Q157" s="101">
        <f>Q150</f>
        <v>1303.9285051839481</v>
      </c>
      <c r="R157" s="106">
        <v>100</v>
      </c>
      <c r="S157" s="97"/>
      <c r="T157" s="97"/>
      <c r="U157" s="97"/>
      <c r="V157" s="97"/>
      <c r="W157" s="97"/>
      <c r="X157" s="103">
        <v>100</v>
      </c>
    </row>
    <row r="158" spans="1:24">
      <c r="A158" s="120" t="s">
        <v>31</v>
      </c>
      <c r="B158" s="108" t="s">
        <v>32</v>
      </c>
      <c r="C158" s="105">
        <f>I158</f>
        <v>3.5999999999999997E-2</v>
      </c>
      <c r="D158" s="105"/>
      <c r="E158" s="109"/>
      <c r="F158" s="105"/>
      <c r="G158" s="105"/>
      <c r="H158" s="105"/>
      <c r="I158" s="137">
        <f>I119</f>
        <v>3.5999999999999997E-2</v>
      </c>
      <c r="J158" s="121">
        <f t="shared" si="27"/>
        <v>2.7608875683656747E-2</v>
      </c>
      <c r="K158" s="105"/>
      <c r="L158" s="105"/>
      <c r="M158" s="105"/>
      <c r="N158" s="105"/>
      <c r="O158" s="105"/>
      <c r="P158" s="121">
        <f t="shared" si="28"/>
        <v>2.7608875683656747E-2</v>
      </c>
      <c r="Q158" s="101">
        <f>Q157</f>
        <v>1303.9285051839481</v>
      </c>
      <c r="R158" s="122">
        <v>100</v>
      </c>
      <c r="S158" s="105"/>
      <c r="T158" s="105"/>
      <c r="U158" s="105"/>
      <c r="V158" s="105"/>
      <c r="W158" s="105"/>
      <c r="X158" s="111">
        <v>100</v>
      </c>
    </row>
    <row r="159" spans="1:24" ht="15.6" thickBot="1">
      <c r="A159" s="123">
        <v>4</v>
      </c>
      <c r="B159" s="124" t="s">
        <v>33</v>
      </c>
      <c r="C159" s="125">
        <f>I159</f>
        <v>0.58410049999999991</v>
      </c>
      <c r="D159" s="125"/>
      <c r="E159" s="125"/>
      <c r="F159" s="125"/>
      <c r="G159" s="125"/>
      <c r="H159" s="125"/>
      <c r="I159" s="138">
        <f>'[1]1.2.2.'!P19</f>
        <v>0.58410049999999991</v>
      </c>
      <c r="J159" s="139">
        <f>C159/Q159*1000</f>
        <v>0.44795439142393739</v>
      </c>
      <c r="K159" s="125"/>
      <c r="L159" s="125"/>
      <c r="M159" s="125"/>
      <c r="N159" s="125"/>
      <c r="O159" s="125"/>
      <c r="P159" s="126">
        <f t="shared" si="28"/>
        <v>0.44795439142393739</v>
      </c>
      <c r="Q159" s="101">
        <f>Q158</f>
        <v>1303.9285051839481</v>
      </c>
      <c r="R159" s="127">
        <v>100</v>
      </c>
      <c r="S159" s="125"/>
      <c r="T159" s="125"/>
      <c r="U159" s="125"/>
      <c r="V159" s="125"/>
      <c r="W159" s="125"/>
      <c r="X159" s="128">
        <v>100</v>
      </c>
    </row>
    <row r="160" spans="1:24" ht="13.8" hidden="1" thickBot="1">
      <c r="A160" s="129" t="s">
        <v>34</v>
      </c>
      <c r="B160" s="130" t="s">
        <v>35</v>
      </c>
      <c r="C160" s="131">
        <f>I160</f>
        <v>0.35199999999999998</v>
      </c>
      <c r="D160" s="131"/>
      <c r="E160" s="132"/>
      <c r="F160" s="131"/>
      <c r="G160" s="131"/>
      <c r="H160" s="131"/>
      <c r="I160" s="131">
        <f>I121</f>
        <v>0.35199999999999998</v>
      </c>
      <c r="J160" s="131">
        <f>C160/Q160*1000</f>
        <v>0.26995345112908781</v>
      </c>
      <c r="K160" s="131"/>
      <c r="L160" s="131"/>
      <c r="M160" s="131"/>
      <c r="N160" s="131"/>
      <c r="O160" s="131"/>
      <c r="P160" s="131">
        <f t="shared" si="28"/>
        <v>0.26995345112908781</v>
      </c>
      <c r="Q160" s="101">
        <f t="shared" ref="Q160" si="29">2607.8570103679/2</f>
        <v>1303.9285051839499</v>
      </c>
      <c r="R160" s="133">
        <v>100</v>
      </c>
      <c r="S160" s="131"/>
      <c r="T160" s="131"/>
      <c r="U160" s="131"/>
      <c r="V160" s="131"/>
      <c r="W160" s="131"/>
      <c r="X160" s="134">
        <v>100</v>
      </c>
    </row>
    <row r="161" spans="1:24" ht="13.8">
      <c r="A161" s="81" t="s">
        <v>46</v>
      </c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3"/>
    </row>
    <row r="162" spans="1:24">
      <c r="A162" s="94">
        <v>1</v>
      </c>
      <c r="B162" s="95" t="s">
        <v>16</v>
      </c>
      <c r="C162" s="96"/>
      <c r="D162" s="97"/>
      <c r="E162" s="98"/>
      <c r="F162" s="97"/>
      <c r="G162" s="99"/>
      <c r="H162" s="100"/>
      <c r="I162" s="97"/>
      <c r="J162" s="96"/>
      <c r="K162" s="97"/>
      <c r="L162" s="97"/>
      <c r="M162" s="100"/>
      <c r="N162" s="100"/>
      <c r="O162" s="100"/>
      <c r="P162" s="100"/>
      <c r="Q162" s="101"/>
      <c r="R162" s="102"/>
      <c r="S162" s="102"/>
      <c r="T162" s="99"/>
      <c r="U162" s="99"/>
      <c r="V162" s="99"/>
      <c r="W162" s="99"/>
      <c r="X162" s="103"/>
    </row>
    <row r="163" spans="1:24">
      <c r="A163" s="94">
        <v>2</v>
      </c>
      <c r="B163" s="104" t="s">
        <v>17</v>
      </c>
      <c r="C163" s="97">
        <f>I163</f>
        <v>0.19714799999999999</v>
      </c>
      <c r="D163" s="97"/>
      <c r="E163" s="99"/>
      <c r="F163" s="97"/>
      <c r="G163" s="97"/>
      <c r="H163" s="97"/>
      <c r="I163" s="135">
        <f>'[2]Форма 9.1 (кварталы)'!$I$92+'[2]Форма 9.1 (кварталы)'!$J$92</f>
        <v>0.19714799999999999</v>
      </c>
      <c r="J163" s="97">
        <f>C163/Q163*1000</f>
        <v>0.15119540620226557</v>
      </c>
      <c r="K163" s="97"/>
      <c r="L163" s="97"/>
      <c r="M163" s="97"/>
      <c r="N163" s="97"/>
      <c r="O163" s="97"/>
      <c r="P163" s="97">
        <f>J163</f>
        <v>0.15119540620226557</v>
      </c>
      <c r="Q163" s="101">
        <f>Q159</f>
        <v>1303.9285051839481</v>
      </c>
      <c r="R163" s="106">
        <v>100</v>
      </c>
      <c r="S163" s="97"/>
      <c r="T163" s="97"/>
      <c r="U163" s="97"/>
      <c r="V163" s="97"/>
      <c r="W163" s="97"/>
      <c r="X163" s="103">
        <v>100</v>
      </c>
    </row>
    <row r="164" spans="1:24">
      <c r="A164" s="107" t="s">
        <v>18</v>
      </c>
      <c r="B164" s="108" t="s">
        <v>19</v>
      </c>
      <c r="C164" s="105"/>
      <c r="D164" s="105"/>
      <c r="E164" s="109"/>
      <c r="F164" s="105"/>
      <c r="G164" s="105"/>
      <c r="H164" s="105"/>
      <c r="I164" s="105"/>
      <c r="J164" s="105">
        <f t="shared" ref="J164:J171" si="30">C164/Q164*1000</f>
        <v>0</v>
      </c>
      <c r="K164" s="105"/>
      <c r="L164" s="105"/>
      <c r="M164" s="105"/>
      <c r="N164" s="105"/>
      <c r="O164" s="105"/>
      <c r="P164" s="105">
        <f t="shared" ref="P164:P172" si="31">J164</f>
        <v>0</v>
      </c>
      <c r="Q164" s="101">
        <f t="shared" ref="Q164:Q169" si="32">2607.8570103679/2</f>
        <v>1303.9285051839499</v>
      </c>
      <c r="R164" s="110">
        <v>100</v>
      </c>
      <c r="S164" s="105"/>
      <c r="T164" s="105"/>
      <c r="U164" s="105"/>
      <c r="V164" s="105"/>
      <c r="W164" s="105"/>
      <c r="X164" s="111">
        <v>100</v>
      </c>
    </row>
    <row r="165" spans="1:24">
      <c r="A165" s="112" t="s">
        <v>20</v>
      </c>
      <c r="B165" s="113" t="s">
        <v>21</v>
      </c>
      <c r="C165" s="114"/>
      <c r="D165" s="114"/>
      <c r="E165" s="115"/>
      <c r="F165" s="114"/>
      <c r="G165" s="114"/>
      <c r="H165" s="114"/>
      <c r="I165" s="114"/>
      <c r="J165" s="116">
        <f t="shared" si="30"/>
        <v>0</v>
      </c>
      <c r="K165" s="114"/>
      <c r="L165" s="114"/>
      <c r="M165" s="114"/>
      <c r="N165" s="114"/>
      <c r="O165" s="114"/>
      <c r="P165" s="116">
        <f t="shared" si="31"/>
        <v>0</v>
      </c>
      <c r="Q165" s="101">
        <f t="shared" si="32"/>
        <v>1303.9285051839499</v>
      </c>
      <c r="R165" s="110">
        <v>100</v>
      </c>
      <c r="S165" s="114"/>
      <c r="T165" s="114"/>
      <c r="U165" s="114"/>
      <c r="V165" s="97"/>
      <c r="W165" s="97"/>
      <c r="X165" s="117">
        <v>100</v>
      </c>
    </row>
    <row r="166" spans="1:24">
      <c r="A166" s="112" t="s">
        <v>22</v>
      </c>
      <c r="B166" s="113" t="s">
        <v>23</v>
      </c>
      <c r="C166" s="114"/>
      <c r="D166" s="114"/>
      <c r="E166" s="115"/>
      <c r="F166" s="114"/>
      <c r="G166" s="114"/>
      <c r="H166" s="114"/>
      <c r="I166" s="114"/>
      <c r="J166" s="116">
        <f t="shared" si="30"/>
        <v>0</v>
      </c>
      <c r="K166" s="114"/>
      <c r="L166" s="114"/>
      <c r="M166" s="114"/>
      <c r="N166" s="114"/>
      <c r="O166" s="114"/>
      <c r="P166" s="116">
        <f t="shared" si="31"/>
        <v>0</v>
      </c>
      <c r="Q166" s="101">
        <f t="shared" si="32"/>
        <v>1303.9285051839499</v>
      </c>
      <c r="R166" s="110"/>
      <c r="S166" s="114"/>
      <c r="T166" s="114"/>
      <c r="U166" s="114"/>
      <c r="V166" s="97"/>
      <c r="W166" s="97"/>
      <c r="X166" s="117"/>
    </row>
    <row r="167" spans="1:24">
      <c r="A167" s="107" t="s">
        <v>24</v>
      </c>
      <c r="B167" s="108" t="s">
        <v>25</v>
      </c>
      <c r="C167" s="105"/>
      <c r="D167" s="105"/>
      <c r="E167" s="109"/>
      <c r="F167" s="105"/>
      <c r="G167" s="105"/>
      <c r="H167" s="105"/>
      <c r="I167" s="105"/>
      <c r="J167" s="105">
        <f t="shared" si="30"/>
        <v>0</v>
      </c>
      <c r="K167" s="105"/>
      <c r="L167" s="105"/>
      <c r="M167" s="105"/>
      <c r="N167" s="105"/>
      <c r="O167" s="105"/>
      <c r="P167" s="105">
        <f t="shared" si="31"/>
        <v>0</v>
      </c>
      <c r="Q167" s="101">
        <f t="shared" si="32"/>
        <v>1303.9285051839499</v>
      </c>
      <c r="R167" s="110">
        <v>100</v>
      </c>
      <c r="S167" s="105"/>
      <c r="T167" s="105"/>
      <c r="U167" s="105"/>
      <c r="V167" s="105"/>
      <c r="W167" s="105"/>
      <c r="X167" s="111">
        <v>100</v>
      </c>
    </row>
    <row r="168" spans="1:24">
      <c r="A168" s="112" t="s">
        <v>26</v>
      </c>
      <c r="B168" s="118" t="s">
        <v>27</v>
      </c>
      <c r="C168" s="116"/>
      <c r="D168" s="114"/>
      <c r="E168" s="115"/>
      <c r="F168" s="114"/>
      <c r="G168" s="114"/>
      <c r="H168" s="114"/>
      <c r="I168" s="116"/>
      <c r="J168" s="116">
        <f t="shared" si="30"/>
        <v>0</v>
      </c>
      <c r="K168" s="114"/>
      <c r="L168" s="114"/>
      <c r="M168" s="114"/>
      <c r="N168" s="114"/>
      <c r="O168" s="114"/>
      <c r="P168" s="116">
        <f t="shared" si="31"/>
        <v>0</v>
      </c>
      <c r="Q168" s="101">
        <f t="shared" si="32"/>
        <v>1303.9285051839499</v>
      </c>
      <c r="R168" s="110">
        <v>100</v>
      </c>
      <c r="S168" s="114"/>
      <c r="T168" s="114"/>
      <c r="U168" s="114"/>
      <c r="V168" s="97"/>
      <c r="W168" s="97"/>
      <c r="X168" s="117">
        <v>100</v>
      </c>
    </row>
    <row r="169" spans="1:24">
      <c r="A169" s="112" t="s">
        <v>28</v>
      </c>
      <c r="B169" s="118" t="s">
        <v>29</v>
      </c>
      <c r="C169" s="114"/>
      <c r="D169" s="114"/>
      <c r="E169" s="115"/>
      <c r="F169" s="114"/>
      <c r="G169" s="114"/>
      <c r="H169" s="114"/>
      <c r="I169" s="114"/>
      <c r="J169" s="116">
        <f t="shared" si="30"/>
        <v>0</v>
      </c>
      <c r="K169" s="114"/>
      <c r="L169" s="114"/>
      <c r="M169" s="114"/>
      <c r="N169" s="114"/>
      <c r="O169" s="114"/>
      <c r="P169" s="116">
        <f t="shared" si="31"/>
        <v>0</v>
      </c>
      <c r="Q169" s="101">
        <f t="shared" si="32"/>
        <v>1303.9285051839499</v>
      </c>
      <c r="R169" s="110"/>
      <c r="S169" s="114"/>
      <c r="T169" s="114"/>
      <c r="U169" s="114"/>
      <c r="V169" s="97"/>
      <c r="W169" s="97"/>
      <c r="X169" s="117"/>
    </row>
    <row r="170" spans="1:24">
      <c r="A170" s="94">
        <v>3</v>
      </c>
      <c r="B170" s="104" t="s">
        <v>30</v>
      </c>
      <c r="C170" s="97">
        <f>I170</f>
        <v>0.32805379157123193</v>
      </c>
      <c r="D170" s="97"/>
      <c r="E170" s="99"/>
      <c r="F170" s="97"/>
      <c r="G170" s="97"/>
      <c r="H170" s="97"/>
      <c r="I170" s="97">
        <f>I172-I163</f>
        <v>0.32805379157123193</v>
      </c>
      <c r="J170" s="119">
        <f>C170/Q170*1000</f>
        <v>0.25158878747339958</v>
      </c>
      <c r="K170" s="97"/>
      <c r="L170" s="97"/>
      <c r="M170" s="97"/>
      <c r="N170" s="97"/>
      <c r="O170" s="97"/>
      <c r="P170" s="119">
        <f t="shared" si="31"/>
        <v>0.25158878747339958</v>
      </c>
      <c r="Q170" s="101">
        <f>Q163</f>
        <v>1303.9285051839481</v>
      </c>
      <c r="R170" s="106">
        <v>100</v>
      </c>
      <c r="S170" s="97"/>
      <c r="T170" s="97"/>
      <c r="U170" s="97"/>
      <c r="V170" s="97"/>
      <c r="W170" s="97"/>
      <c r="X170" s="103">
        <v>100</v>
      </c>
    </row>
    <row r="171" spans="1:24">
      <c r="A171" s="120" t="s">
        <v>31</v>
      </c>
      <c r="B171" s="108" t="s">
        <v>32</v>
      </c>
      <c r="C171" s="105">
        <f>I171</f>
        <v>3.7999999999999999E-2</v>
      </c>
      <c r="D171" s="105"/>
      <c r="E171" s="109"/>
      <c r="F171" s="105"/>
      <c r="G171" s="105"/>
      <c r="H171" s="105"/>
      <c r="I171" s="137">
        <f>I132</f>
        <v>3.7999999999999999E-2</v>
      </c>
      <c r="J171" s="121">
        <f t="shared" si="30"/>
        <v>2.9142702110526567E-2</v>
      </c>
      <c r="K171" s="105"/>
      <c r="L171" s="105"/>
      <c r="M171" s="105"/>
      <c r="N171" s="105"/>
      <c r="O171" s="105"/>
      <c r="P171" s="121">
        <f t="shared" si="31"/>
        <v>2.9142702110526567E-2</v>
      </c>
      <c r="Q171" s="101">
        <f>Q170</f>
        <v>1303.9285051839481</v>
      </c>
      <c r="R171" s="122">
        <v>100</v>
      </c>
      <c r="S171" s="105"/>
      <c r="T171" s="105"/>
      <c r="U171" s="105"/>
      <c r="V171" s="105"/>
      <c r="W171" s="105"/>
      <c r="X171" s="111">
        <v>100</v>
      </c>
    </row>
    <row r="172" spans="1:24" ht="15">
      <c r="A172" s="123">
        <v>4</v>
      </c>
      <c r="B172" s="124" t="s">
        <v>33</v>
      </c>
      <c r="C172" s="125">
        <f>I172</f>
        <v>0.52520179157123192</v>
      </c>
      <c r="D172" s="125"/>
      <c r="E172" s="125"/>
      <c r="F172" s="125"/>
      <c r="G172" s="125"/>
      <c r="H172" s="125"/>
      <c r="I172" s="138">
        <f>'[1]1.2.2.'!Q19</f>
        <v>0.52520179157123192</v>
      </c>
      <c r="J172" s="126">
        <f>C172/Q172*1000</f>
        <v>0.4027841936756652</v>
      </c>
      <c r="K172" s="125"/>
      <c r="L172" s="125"/>
      <c r="M172" s="125"/>
      <c r="N172" s="125"/>
      <c r="O172" s="125"/>
      <c r="P172" s="126">
        <f t="shared" si="31"/>
        <v>0.4027841936756652</v>
      </c>
      <c r="Q172" s="101">
        <f>Q171</f>
        <v>1303.9285051839481</v>
      </c>
      <c r="R172" s="127">
        <v>100</v>
      </c>
      <c r="S172" s="125"/>
      <c r="T172" s="125"/>
      <c r="U172" s="125"/>
      <c r="V172" s="125"/>
      <c r="W172" s="125"/>
      <c r="X172" s="128">
        <v>100</v>
      </c>
    </row>
  </sheetData>
  <mergeCells count="16">
    <mergeCell ref="A122:X122"/>
    <mergeCell ref="A135:X135"/>
    <mergeCell ref="A148:X148"/>
    <mergeCell ref="A161:X161"/>
    <mergeCell ref="A32:X32"/>
    <mergeCell ref="A45:X45"/>
    <mergeCell ref="A70:X70"/>
    <mergeCell ref="A83:X83"/>
    <mergeCell ref="A96:X96"/>
    <mergeCell ref="A109:X109"/>
    <mergeCell ref="C4:I4"/>
    <mergeCell ref="J4:P4"/>
    <mergeCell ref="Q4:Q5"/>
    <mergeCell ref="R4:X4"/>
    <mergeCell ref="A6:X6"/>
    <mergeCell ref="A19:X19"/>
  </mergeCells>
  <pageMargins left="0.39370078740157483" right="0.19685039370078741" top="0.43307086614173229" bottom="0.39370078740157483" header="0" footer="0.19685039370078741"/>
  <pageSetup paperSize="9" scale="58" orientation="landscape" r:id="rId1"/>
  <headerFooter alignWithMargins="0"/>
  <rowBreaks count="1" manualBreakCount="1"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1.6.</vt:lpstr>
      <vt:lpstr>Лист1</vt:lpstr>
      <vt:lpstr>Лист2</vt:lpstr>
      <vt:lpstr>Лист3</vt:lpstr>
      <vt:lpstr>'1.6.'!Заголовки_для_печати</vt:lpstr>
      <vt:lpstr>'1.6.'!Область_печати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2015-12-21T05:35:29Z</dcterms:modified>
</cp:coreProperties>
</file>