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структура ПО ээ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\m">#REF!</definedName>
    <definedName name="\n">#REF!</definedName>
    <definedName name="\o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 localSheetId="0">#N/A</definedName>
    <definedName name="CompOt">#N/A</definedName>
    <definedName name="CompRas" localSheetId="0">#N/A</definedName>
    <definedName name="CompRas">#N/A</definedName>
    <definedName name="ew" localSheetId="0">#N/A</definedName>
    <definedName name="ew">#N/A</definedName>
    <definedName name="fg" localSheetId="0">#N/A</definedName>
    <definedName name="fg">#N/A</definedName>
    <definedName name="k" localSheetId="0">#N/A</definedName>
    <definedName name="k">#N/A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OPE_NALOG">[2]Справочники!$R$3:$R$4</definedName>
    <definedName name="Z_147934BB_90DB_4FFC_B4DE_4BB09E1D41E8_.wvu.PrintArea" localSheetId="0" hidden="1">'структура ПО ээ'!$A$1:$S$5</definedName>
    <definedName name="Z_147934BB_90DB_4FFC_B4DE_4BB09E1D41E8_.wvu.PrintTitles" localSheetId="0" hidden="1">'структура ПО ээ'!$4:$4</definedName>
    <definedName name="в23ё" localSheetId="0">#N/A</definedName>
    <definedName name="в23ё">#N/A</definedName>
    <definedName name="вв" localSheetId="0">#N/A</definedName>
    <definedName name="вв">#N/A</definedName>
    <definedName name="второй" localSheetId="0">#REF!</definedName>
    <definedName name="второй">#REF!</definedName>
    <definedName name="_xlnm.Print_Titles" localSheetId="0">'структура ПО ээ'!$4:$5</definedName>
    <definedName name="й" localSheetId="0">#N/A</definedName>
    <definedName name="й">#N/A</definedName>
    <definedName name="йй" localSheetId="0">#N/A</definedName>
    <definedName name="йй">#N/A</definedName>
    <definedName name="ке" localSheetId="0">#N/A</definedName>
    <definedName name="ке">#N/A</definedName>
    <definedName name="мым" localSheetId="0">#N/A</definedName>
    <definedName name="мым">#N/A</definedName>
    <definedName name="НСРФ">[3]Регионы!$A$2:$A$89</definedName>
    <definedName name="_xlnm.Print_Area" localSheetId="0">'структура ПО ээ'!$A$1:$Y$50</definedName>
    <definedName name="первый" localSheetId="0">#REF!</definedName>
    <definedName name="первый">#REF!</definedName>
    <definedName name="с" localSheetId="0">#N/A</definedName>
    <definedName name="с">#N/A</definedName>
    <definedName name="сс" localSheetId="0">#N/A</definedName>
    <definedName name="сс">#N/A</definedName>
    <definedName name="сссс" localSheetId="0">#N/A</definedName>
    <definedName name="сссс">#N/A</definedName>
    <definedName name="ссы" localSheetId="0">#N/A</definedName>
    <definedName name="ссы">#N/A</definedName>
    <definedName name="третий" localSheetId="0">#REF!</definedName>
    <definedName name="третий">#REF!</definedName>
    <definedName name="у" localSheetId="0">#N/A</definedName>
    <definedName name="у">#N/A</definedName>
    <definedName name="ц" localSheetId="0">#N/A</definedName>
    <definedName name="ц">#N/A</definedName>
    <definedName name="цу" localSheetId="0">#N/A</definedName>
    <definedName name="цу">#N/A</definedName>
    <definedName name="четвертый" localSheetId="0">#REF!</definedName>
    <definedName name="четвертый">#REF!</definedName>
    <definedName name="ыв" localSheetId="0">#N/A</definedName>
    <definedName name="ыв">#N/A</definedName>
    <definedName name="ыыыы" localSheetId="0">#N/A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C43" i="4"/>
  <c r="Q40"/>
  <c r="J40" s="1"/>
  <c r="P40" s="1"/>
  <c r="Q39"/>
  <c r="J39" s="1"/>
  <c r="P39" s="1"/>
  <c r="Q38"/>
  <c r="J38" s="1"/>
  <c r="P38" s="1"/>
  <c r="Q37"/>
  <c r="J37" s="1"/>
  <c r="P37" s="1"/>
  <c r="Q36"/>
  <c r="J36" s="1"/>
  <c r="P36" s="1"/>
  <c r="Q35"/>
  <c r="J35" s="1"/>
  <c r="P35" s="1"/>
  <c r="I34"/>
  <c r="C34" s="1"/>
  <c r="Q31"/>
  <c r="C31"/>
  <c r="I30"/>
  <c r="C30"/>
  <c r="C29"/>
  <c r="J27"/>
  <c r="P27" s="1"/>
  <c r="J26"/>
  <c r="P26" s="1"/>
  <c r="J25"/>
  <c r="P25" s="1"/>
  <c r="J24"/>
  <c r="P24" s="1"/>
  <c r="J23"/>
  <c r="P23" s="1"/>
  <c r="J22"/>
  <c r="P22" s="1"/>
  <c r="I21"/>
  <c r="I28" s="1"/>
  <c r="I18"/>
  <c r="C18" s="1"/>
  <c r="J18" s="1"/>
  <c r="P18" s="1"/>
  <c r="Q15"/>
  <c r="Q16" s="1"/>
  <c r="Q17" s="1"/>
  <c r="Q21" s="1"/>
  <c r="Q28" s="1"/>
  <c r="Q29" s="1"/>
  <c r="Q30" s="1"/>
  <c r="Q34" s="1"/>
  <c r="Q41" s="1"/>
  <c r="Q43" s="1"/>
  <c r="J14"/>
  <c r="P14" s="1"/>
  <c r="J13"/>
  <c r="P13" s="1"/>
  <c r="J12"/>
  <c r="P12" s="1"/>
  <c r="J11"/>
  <c r="P11" s="1"/>
  <c r="J10"/>
  <c r="P10" s="1"/>
  <c r="J9"/>
  <c r="P9" s="1"/>
  <c r="A3"/>
  <c r="I41" l="1"/>
  <c r="C41" s="1"/>
  <c r="C28"/>
  <c r="J28" s="1"/>
  <c r="P28" s="1"/>
  <c r="I15"/>
  <c r="C15" s="1"/>
  <c r="J15" s="1"/>
  <c r="P15" s="1"/>
  <c r="J34"/>
  <c r="P34" s="1"/>
  <c r="P43"/>
  <c r="J29"/>
  <c r="P29" s="1"/>
  <c r="J41"/>
  <c r="P41" s="1"/>
  <c r="I8"/>
  <c r="C21"/>
  <c r="J21" s="1"/>
  <c r="P21" s="1"/>
  <c r="C8" l="1"/>
  <c r="J8" s="1"/>
  <c r="P8" s="1"/>
  <c r="I17"/>
  <c r="C17" s="1"/>
  <c r="J17" s="1"/>
  <c r="P17" s="1"/>
  <c r="C42"/>
  <c r="I16"/>
  <c r="C16" s="1"/>
  <c r="J16" s="1"/>
  <c r="P16" s="1"/>
</calcChain>
</file>

<file path=xl/sharedStrings.xml><?xml version="1.0" encoding="utf-8"?>
<sst xmlns="http://schemas.openxmlformats.org/spreadsheetml/2006/main" count="90" uniqueCount="38">
  <si>
    <t>Таблица № П1.6.</t>
  </si>
  <si>
    <t>Структура полезного отпуска электрической энергии (мощности) по группам потребителей ЭСО</t>
  </si>
  <si>
    <t>№ п/п</t>
  </si>
  <si>
    <t>Потребители</t>
  </si>
  <si>
    <t>Объём полезного отпуска эл/энергии, млн кВтч</t>
  </si>
  <si>
    <t>Заявленная (расчётная) мощность, тыс. кВт</t>
  </si>
  <si>
    <t>Число часов использования расчётной мощности</t>
  </si>
  <si>
    <t>Доля потребления на разных диапазонах напряжений, %</t>
  </si>
  <si>
    <t>Всего</t>
  </si>
  <si>
    <t>ГН</t>
  </si>
  <si>
    <t>ВН</t>
  </si>
  <si>
    <t>СН</t>
  </si>
  <si>
    <t>СН 1</t>
  </si>
  <si>
    <t>СН 2</t>
  </si>
  <si>
    <t>НН</t>
  </si>
  <si>
    <t>Базовые потребители</t>
  </si>
  <si>
    <t>Население, ИТОГО</t>
  </si>
  <si>
    <t>2.1.</t>
  </si>
  <si>
    <t>Население, ВСЕГО</t>
  </si>
  <si>
    <t>2.1.1.</t>
  </si>
  <si>
    <t xml:space="preserve">        население сельское</t>
  </si>
  <si>
    <t>2.1.2.</t>
  </si>
  <si>
    <t xml:space="preserve">        население городское</t>
  </si>
  <si>
    <t>2.2.</t>
  </si>
  <si>
    <t>Населённые пункты, ВСЕГО</t>
  </si>
  <si>
    <t>2.2.1.</t>
  </si>
  <si>
    <t>сельские населённые пункты</t>
  </si>
  <si>
    <t>2.2.2.</t>
  </si>
  <si>
    <t xml:space="preserve"> городские населённые пункты</t>
  </si>
  <si>
    <t>Прочие потребители, ВСЕГО</t>
  </si>
  <si>
    <t>3.1.</t>
  </si>
  <si>
    <t>в т.ч. Бюджетные потребители</t>
  </si>
  <si>
    <t>ИТОГО ПОТРЕБИТЕЛИ</t>
  </si>
  <si>
    <t>4.1.</t>
  </si>
  <si>
    <t>в т.ч. Прочие</t>
  </si>
  <si>
    <t>Утверждено РСТ и Ц КК на 2015 год</t>
  </si>
  <si>
    <t>Утверждено РСТ и Ц КК на 1 п/г 2015 года</t>
  </si>
  <si>
    <t>Утверждено РСТ и Ц КК на 2 п/г 2015 года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</si>
</sst>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General_)"/>
    <numFmt numFmtId="168" formatCode="_(* #,##0.00_);_(* \(#,##0.00\);_(* &quot;-&quot;??_);_(@_)"/>
  </numFmts>
  <fonts count="20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</font>
    <font>
      <b/>
      <sz val="11"/>
      <name val="Times New Roman Cyr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0" fontId="9" fillId="0" borderId="0"/>
    <xf numFmtId="0" fontId="6" fillId="0" borderId="0"/>
    <xf numFmtId="167" fontId="16" fillId="0" borderId="17">
      <protection locked="0"/>
    </xf>
    <xf numFmtId="0" fontId="17" fillId="0" borderId="1" applyBorder="0">
      <alignment horizontal="center" vertical="center" wrapText="1"/>
    </xf>
    <xf numFmtId="167" fontId="18" fillId="3" borderId="17"/>
    <xf numFmtId="168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164" fontId="2" fillId="2" borderId="0" xfId="1" applyNumberFormat="1" applyFont="1" applyFill="1"/>
    <xf numFmtId="165" fontId="2" fillId="2" borderId="0" xfId="1" applyNumberFormat="1" applyFont="1" applyFill="1"/>
    <xf numFmtId="0" fontId="5" fillId="2" borderId="0" xfId="1" applyFont="1" applyFill="1" applyBorder="1" applyAlignment="1">
      <alignment horizontal="left" vertical="center"/>
    </xf>
    <xf numFmtId="3" fontId="2" fillId="2" borderId="0" xfId="1" applyNumberFormat="1" applyFont="1" applyFill="1" applyAlignment="1">
      <alignment horizontal="center"/>
    </xf>
    <xf numFmtId="0" fontId="2" fillId="2" borderId="1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8" xfId="2" applyFont="1" applyFill="1" applyBorder="1" applyAlignment="1">
      <alignment horizontal="left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/>
    </xf>
    <xf numFmtId="164" fontId="8" fillId="2" borderId="9" xfId="2" applyNumberFormat="1" applyFont="1" applyFill="1" applyBorder="1" applyAlignment="1">
      <alignment horizontal="center" vertical="center"/>
    </xf>
    <xf numFmtId="165" fontId="8" fillId="2" borderId="9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5" fontId="2" fillId="2" borderId="9" xfId="2" applyNumberFormat="1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left"/>
    </xf>
    <xf numFmtId="0" fontId="11" fillId="2" borderId="14" xfId="2" applyFont="1" applyFill="1" applyBorder="1" applyAlignment="1">
      <alignment wrapText="1"/>
    </xf>
    <xf numFmtId="164" fontId="11" fillId="2" borderId="14" xfId="2" applyNumberFormat="1" applyFont="1" applyFill="1" applyBorder="1" applyAlignment="1">
      <alignment wrapText="1"/>
    </xf>
    <xf numFmtId="164" fontId="11" fillId="2" borderId="14" xfId="1" applyNumberFormat="1" applyFont="1" applyFill="1" applyBorder="1"/>
    <xf numFmtId="0" fontId="11" fillId="2" borderId="0" xfId="1" applyFont="1" applyFill="1" applyBorder="1"/>
    <xf numFmtId="166" fontId="11" fillId="2" borderId="14" xfId="1" applyNumberFormat="1" applyFont="1" applyFill="1" applyBorder="1"/>
    <xf numFmtId="165" fontId="11" fillId="2" borderId="14" xfId="1" applyNumberFormat="1" applyFont="1" applyFill="1" applyBorder="1"/>
    <xf numFmtId="3" fontId="2" fillId="2" borderId="14" xfId="1" applyNumberFormat="1" applyFont="1" applyFill="1" applyBorder="1" applyAlignment="1">
      <alignment horizontal="center"/>
    </xf>
    <xf numFmtId="0" fontId="2" fillId="2" borderId="14" xfId="1" applyFont="1" applyFill="1" applyBorder="1"/>
    <xf numFmtId="1" fontId="11" fillId="2" borderId="15" xfId="1" applyNumberFormat="1" applyFont="1" applyFill="1" applyBorder="1"/>
    <xf numFmtId="0" fontId="11" fillId="2" borderId="14" xfId="2" applyFont="1" applyFill="1" applyBorder="1"/>
    <xf numFmtId="1" fontId="11" fillId="2" borderId="14" xfId="1" applyNumberFormat="1" applyFont="1" applyFill="1" applyBorder="1"/>
    <xf numFmtId="0" fontId="12" fillId="2" borderId="13" xfId="2" applyFont="1" applyFill="1" applyBorder="1" applyAlignment="1">
      <alignment horizontal="left"/>
    </xf>
    <xf numFmtId="0" fontId="12" fillId="2" borderId="14" xfId="2" applyFont="1" applyFill="1" applyBorder="1"/>
    <xf numFmtId="164" fontId="12" fillId="2" borderId="14" xfId="1" applyNumberFormat="1" applyFont="1" applyFill="1" applyBorder="1"/>
    <xf numFmtId="166" fontId="12" fillId="2" borderId="14" xfId="1" applyNumberFormat="1" applyFont="1" applyFill="1" applyBorder="1"/>
    <xf numFmtId="1" fontId="2" fillId="2" borderId="14" xfId="1" applyNumberFormat="1" applyFont="1" applyFill="1" applyBorder="1"/>
    <xf numFmtId="1" fontId="12" fillId="2" borderId="15" xfId="1" applyNumberFormat="1" applyFont="1" applyFill="1" applyBorder="1"/>
    <xf numFmtId="14" fontId="2" fillId="2" borderId="13" xfId="2" applyNumberFormat="1" applyFont="1" applyFill="1" applyBorder="1" applyAlignment="1">
      <alignment horizontal="left"/>
    </xf>
    <xf numFmtId="0" fontId="2" fillId="2" borderId="14" xfId="2" applyFont="1" applyFill="1" applyBorder="1"/>
    <xf numFmtId="164" fontId="2" fillId="2" borderId="14" xfId="1" applyNumberFormat="1" applyFont="1" applyFill="1" applyBorder="1"/>
    <xf numFmtId="166" fontId="2" fillId="2" borderId="14" xfId="1" applyNumberFormat="1" applyFont="1" applyFill="1" applyBorder="1"/>
    <xf numFmtId="164" fontId="2" fillId="2" borderId="14" xfId="2" applyNumberFormat="1" applyFont="1" applyFill="1" applyBorder="1"/>
    <xf numFmtId="1" fontId="2" fillId="2" borderId="15" xfId="1" applyNumberFormat="1" applyFont="1" applyFill="1" applyBorder="1"/>
    <xf numFmtId="0" fontId="2" fillId="2" borderId="14" xfId="2" applyFont="1" applyFill="1" applyBorder="1" applyAlignment="1">
      <alignment horizontal="left"/>
    </xf>
    <xf numFmtId="164" fontId="11" fillId="2" borderId="14" xfId="2" applyNumberFormat="1" applyFont="1" applyFill="1" applyBorder="1"/>
    <xf numFmtId="49" fontId="12" fillId="2" borderId="13" xfId="2" applyNumberFormat="1" applyFont="1" applyFill="1" applyBorder="1" applyAlignment="1">
      <alignment horizontal="left"/>
    </xf>
    <xf numFmtId="164" fontId="12" fillId="2" borderId="14" xfId="2" applyNumberFormat="1" applyFont="1" applyFill="1" applyBorder="1"/>
    <xf numFmtId="1" fontId="12" fillId="2" borderId="14" xfId="1" applyNumberFormat="1" applyFont="1" applyFill="1" applyBorder="1"/>
    <xf numFmtId="0" fontId="13" fillId="2" borderId="13" xfId="2" applyFont="1" applyFill="1" applyBorder="1" applyAlignment="1">
      <alignment horizontal="left"/>
    </xf>
    <xf numFmtId="0" fontId="13" fillId="2" borderId="14" xfId="2" applyFont="1" applyFill="1" applyBorder="1"/>
    <xf numFmtId="164" fontId="13" fillId="2" borderId="14" xfId="1" applyNumberFormat="1" applyFont="1" applyFill="1" applyBorder="1"/>
    <xf numFmtId="164" fontId="14" fillId="2" borderId="14" xfId="2" applyNumberFormat="1" applyFont="1" applyFill="1" applyBorder="1"/>
    <xf numFmtId="1" fontId="13" fillId="2" borderId="14" xfId="1" applyNumberFormat="1" applyFont="1" applyFill="1" applyBorder="1"/>
    <xf numFmtId="1" fontId="13" fillId="2" borderId="15" xfId="1" applyNumberFormat="1" applyFont="1" applyFill="1" applyBorder="1"/>
    <xf numFmtId="0" fontId="12" fillId="2" borderId="16" xfId="2" applyFont="1" applyFill="1" applyBorder="1" applyAlignment="1">
      <alignment horizontal="left"/>
    </xf>
    <xf numFmtId="0" fontId="12" fillId="2" borderId="9" xfId="2" applyFont="1" applyFill="1" applyBorder="1"/>
    <xf numFmtId="164" fontId="12" fillId="2" borderId="9" xfId="1" applyNumberFormat="1" applyFont="1" applyFill="1" applyBorder="1"/>
    <xf numFmtId="166" fontId="12" fillId="2" borderId="9" xfId="1" applyNumberFormat="1" applyFont="1" applyFill="1" applyBorder="1"/>
    <xf numFmtId="1" fontId="2" fillId="2" borderId="9" xfId="1" applyNumberFormat="1" applyFont="1" applyFill="1" applyBorder="1"/>
    <xf numFmtId="1" fontId="12" fillId="2" borderId="11" xfId="1" applyNumberFormat="1" applyFont="1" applyFill="1" applyBorder="1"/>
    <xf numFmtId="0" fontId="4" fillId="2" borderId="0" xfId="4" applyFont="1" applyFill="1" applyBorder="1" applyAlignment="1"/>
    <xf numFmtId="0" fontId="6" fillId="2" borderId="0" xfId="4" applyFill="1"/>
    <xf numFmtId="0" fontId="4" fillId="2" borderId="0" xfId="4" applyFont="1" applyFill="1" applyBorder="1"/>
    <xf numFmtId="0" fontId="4" fillId="2" borderId="0" xfId="4" applyFont="1" applyFill="1"/>
    <xf numFmtId="0" fontId="2" fillId="2" borderId="0" xfId="2" applyFont="1" applyFill="1" applyAlignment="1">
      <alignment horizontal="left"/>
    </xf>
    <xf numFmtId="164" fontId="2" fillId="2" borderId="0" xfId="2" applyNumberFormat="1" applyFont="1" applyFill="1"/>
    <xf numFmtId="165" fontId="2" fillId="2" borderId="0" xfId="2" applyNumberFormat="1" applyFont="1" applyFill="1"/>
    <xf numFmtId="0" fontId="15" fillId="2" borderId="0" xfId="2" applyFont="1" applyFill="1"/>
    <xf numFmtId="3" fontId="2" fillId="2" borderId="0" xfId="2" applyNumberFormat="1" applyFont="1" applyFill="1" applyAlignment="1">
      <alignment horizontal="center"/>
    </xf>
    <xf numFmtId="0" fontId="10" fillId="2" borderId="12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</cellXfs>
  <cellStyles count="11">
    <cellStyle name="Беззащитный" xfId="5"/>
    <cellStyle name="ЗаголовокСтолбца" xfId="6"/>
    <cellStyle name="Защитный" xfId="7"/>
    <cellStyle name="Обычный" xfId="0" builtinId="0"/>
    <cellStyle name="Обычный 2" xfId="4"/>
    <cellStyle name="Обычный 3" xfId="1"/>
    <cellStyle name="Обычный_5a__2002" xfId="2"/>
    <cellStyle name="Обычный_Tarif_97" xfId="3"/>
    <cellStyle name="Финансовый 2" xfId="8"/>
    <cellStyle name="Финансовый 3" xfId="9"/>
    <cellStyle name="Финансовый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92;&#1086;&#1088;&#1084;&#1072;&#1094;&#1080;&#1103;%20&#1076;&#1083;&#1103;%20&#1056;&#1069;&#1050;/Documents%20and%20Settings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92;&#1086;&#1088;&#1084;&#1072;&#1094;&#1080;&#1103;%20&#1076;&#1083;&#1103;%20&#1056;&#1069;&#1050;/Documents%20and%20Settings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%20&#1101;&#1086;&#1090;2015%20&#1056;&#1057;&#1058;&#1086;&#1062;/&#1069;&#1069;!%20&#1056;&#1072;&#1089;&#1095;&#1077;&#1090;%20&#1056;&#1057;&#1058;%20&#1054;&#1089;&#1089;&#1086;&#1088;&#1089;&#1082;&#1086;&#1077;%20&#1046;&#1050;&#1061;%20&#1085;&#1072;%202015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41;&#1040;&#1051;&#1040;&#1053;&#1057;&#1067;%20&#1069;&#1053;&#1045;&#1056;&#1043;&#1048;&#1048;/&#1041;&#1040;&#1051;&#1040;&#1053;&#1057;&#1067;%202015/!!!%20&#1064;&#1040;&#1041;&#1051;&#1054;&#1053;&#1067;%20&#1056;&#1057;&#1058;%20&#1085;&#1072;%202015%20&#1075;&#1086;&#1076;/&#1060;&#1054;&#1056;&#1052;&#1040;%209.1%20(&#1085;&#1072;&#1089;&#1077;&#1083;&#1077;&#1085;&#1080;&#1077;)/FORM9.1.2015.SUMMARY(v1.0)%2028%2004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1.3."/>
      <sheetName val=" 1.4."/>
      <sheetName val=" 1.5."/>
      <sheetName val="1.6."/>
      <sheetName val="  1.6."/>
      <sheetName val="1.9."/>
      <sheetName val="1.10"/>
      <sheetName val="1. 11 "/>
      <sheetName val="Лист1"/>
      <sheetName val="1.15"/>
      <sheetName val="вспом мат факт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21"/>
      <sheetName val="1.21.2"/>
      <sheetName val="1.21.3"/>
      <sheetName val="1.22"/>
      <sheetName val="1.23"/>
      <sheetName val="1.24"/>
      <sheetName val="1.26 не печатать"/>
      <sheetName val="1.25"/>
      <sheetName val="1.27."/>
      <sheetName val="1.27.1"/>
      <sheetName val="1.27.1 2 пол"/>
      <sheetName val="1.27.2"/>
      <sheetName val="2.1"/>
      <sheetName val="2.2"/>
      <sheetName val="Лист3"/>
    </sheetNames>
    <sheetDataSet>
      <sheetData sheetId="0">
        <row r="7">
          <cell r="A7" t="str">
            <v>МУП "Оссорское ЖКХ"</v>
          </cell>
        </row>
      </sheetData>
      <sheetData sheetId="1"/>
      <sheetData sheetId="2"/>
      <sheetData sheetId="3">
        <row r="19">
          <cell r="P19">
            <v>0.556516594860608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организаций"/>
      <sheetName val="Свод"/>
      <sheetName val="Результаты загрузки"/>
      <sheetName val="Форма 9.1"/>
      <sheetName val="Форма 9.1 (кварталы)"/>
      <sheetName val="Комментарии"/>
      <sheetName val="Проверка"/>
      <sheetName val="et_union_hor"/>
      <sheetName val="TEHSHEET"/>
      <sheetName val="REESTR_ORG"/>
      <sheetName val="modLoad"/>
      <sheetName val="modProv"/>
      <sheetName val="modReestr"/>
      <sheetName val="modfrmReestr"/>
      <sheetName val="modFill"/>
      <sheetName val="AllSheetsInThisWorkbook"/>
      <sheetName val="modInstruction"/>
      <sheetName val="modUpdTemplMain"/>
      <sheetName val="modfrmCheckUpdates"/>
      <sheetName val="modClassifierValidate"/>
      <sheetName val="modHyp"/>
      <sheetName val="modList01"/>
      <sheetName val="modList00"/>
      <sheetName val="9.1"/>
      <sheetName val="9.1(кв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G28">
            <v>0.1069</v>
          </cell>
          <cell r="H28">
            <v>7.7699999999999991E-2</v>
          </cell>
          <cell r="I28">
            <v>0.10439999999999999</v>
          </cell>
          <cell r="J28">
            <v>8.2100000000000006E-2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CC00"/>
    <pageSetUpPr fitToPage="1"/>
  </sheetPr>
  <dimension ref="A1:AS47"/>
  <sheetViews>
    <sheetView showGridLines="0" tabSelected="1" view="pageBreakPreview" zoomScale="75" zoomScaleNormal="80" zoomScaleSheetLayoutView="75" workbookViewId="0">
      <pane xSplit="2" ySplit="5" topLeftCell="C30" activePane="bottomRight" state="frozen"/>
      <selection activeCell="H11" sqref="H11"/>
      <selection pane="topRight" activeCell="H11" sqref="H11"/>
      <selection pane="bottomLeft" activeCell="H11" sqref="H11"/>
      <selection pane="bottomRight" activeCell="H48" sqref="H48"/>
    </sheetView>
  </sheetViews>
  <sheetFormatPr defaultColWidth="7.5546875" defaultRowHeight="13.2"/>
  <cols>
    <col min="1" max="1" width="6.33203125" style="68" customWidth="1"/>
    <col min="2" max="2" width="30.5546875" style="14" customWidth="1"/>
    <col min="3" max="3" width="7.5546875" style="14" customWidth="1"/>
    <col min="4" max="4" width="7.5546875" style="14" hidden="1" customWidth="1"/>
    <col min="5" max="5" width="7.5546875" style="14" customWidth="1"/>
    <col min="6" max="6" width="7.5546875" style="69" customWidth="1"/>
    <col min="7" max="7" width="7.5546875" style="14" customWidth="1"/>
    <col min="8" max="8" width="7.5546875" style="70" customWidth="1"/>
    <col min="9" max="9" width="12.33203125" style="69" customWidth="1"/>
    <col min="10" max="10" width="7.5546875" style="71" customWidth="1"/>
    <col min="11" max="11" width="7.5546875" style="71" hidden="1" customWidth="1"/>
    <col min="12" max="12" width="7.5546875" style="14" customWidth="1"/>
    <col min="13" max="16" width="7.5546875" style="70" customWidth="1"/>
    <col min="17" max="17" width="9.6640625" style="72" customWidth="1"/>
    <col min="18" max="18" width="7.5546875" style="14" customWidth="1"/>
    <col min="19" max="19" width="7.5546875" style="14" hidden="1" customWidth="1"/>
    <col min="20" max="24" width="7.5546875" style="14" customWidth="1"/>
    <col min="25" max="25" width="10" style="14" customWidth="1"/>
    <col min="26" max="16384" width="7.5546875" style="14"/>
  </cols>
  <sheetData>
    <row r="1" spans="1:24" s="2" customFormat="1">
      <c r="A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0</v>
      </c>
      <c r="X1" s="3"/>
    </row>
    <row r="2" spans="1:24" s="2" customFormat="1" ht="16.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2" customFormat="1" ht="16.2" thickBot="1">
      <c r="A3" s="6" t="str">
        <f>'[4]1.1.1.'!A7</f>
        <v>МУП "Оссорское ЖКХ"</v>
      </c>
      <c r="B3" s="7"/>
      <c r="C3" s="6"/>
      <c r="D3" s="6"/>
      <c r="F3" s="8"/>
      <c r="H3" s="9"/>
      <c r="J3" s="10"/>
      <c r="K3" s="10"/>
      <c r="M3" s="9"/>
      <c r="N3" s="9"/>
      <c r="O3" s="9"/>
      <c r="P3" s="9"/>
      <c r="Q3" s="11"/>
    </row>
    <row r="4" spans="1:24" ht="54.75" customHeight="1">
      <c r="A4" s="12" t="s">
        <v>2</v>
      </c>
      <c r="B4" s="13" t="s">
        <v>3</v>
      </c>
      <c r="C4" s="76" t="s">
        <v>4</v>
      </c>
      <c r="D4" s="77"/>
      <c r="E4" s="77"/>
      <c r="F4" s="77"/>
      <c r="G4" s="77"/>
      <c r="H4" s="77"/>
      <c r="I4" s="78"/>
      <c r="J4" s="76" t="s">
        <v>5</v>
      </c>
      <c r="K4" s="77"/>
      <c r="L4" s="77"/>
      <c r="M4" s="77"/>
      <c r="N4" s="77"/>
      <c r="O4" s="77"/>
      <c r="P4" s="78"/>
      <c r="Q4" s="79" t="s">
        <v>6</v>
      </c>
      <c r="R4" s="76" t="s">
        <v>7</v>
      </c>
      <c r="S4" s="77"/>
      <c r="T4" s="77"/>
      <c r="U4" s="77"/>
      <c r="V4" s="77"/>
      <c r="W4" s="77"/>
      <c r="X4" s="81"/>
    </row>
    <row r="5" spans="1:24" ht="39.75" customHeight="1" thickBot="1">
      <c r="A5" s="15"/>
      <c r="B5" s="16"/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9" t="s">
        <v>13</v>
      </c>
      <c r="I5" s="20" t="s">
        <v>14</v>
      </c>
      <c r="J5" s="16" t="s">
        <v>8</v>
      </c>
      <c r="K5" s="17" t="s">
        <v>9</v>
      </c>
      <c r="L5" s="17" t="s">
        <v>10</v>
      </c>
      <c r="M5" s="19" t="s">
        <v>11</v>
      </c>
      <c r="N5" s="19" t="s">
        <v>12</v>
      </c>
      <c r="O5" s="19" t="s">
        <v>13</v>
      </c>
      <c r="P5" s="21" t="s">
        <v>14</v>
      </c>
      <c r="Q5" s="80"/>
      <c r="R5" s="16" t="s">
        <v>8</v>
      </c>
      <c r="S5" s="17" t="s">
        <v>9</v>
      </c>
      <c r="T5" s="17" t="s">
        <v>10</v>
      </c>
      <c r="U5" s="17" t="s">
        <v>11</v>
      </c>
      <c r="V5" s="17" t="s">
        <v>12</v>
      </c>
      <c r="W5" s="17" t="s">
        <v>13</v>
      </c>
      <c r="X5" s="22" t="s">
        <v>14</v>
      </c>
    </row>
    <row r="6" spans="1:24" ht="13.8">
      <c r="A6" s="73" t="s">
        <v>35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5"/>
    </row>
    <row r="7" spans="1:24">
      <c r="A7" s="23">
        <v>1</v>
      </c>
      <c r="B7" s="24" t="s">
        <v>15</v>
      </c>
      <c r="C7" s="25"/>
      <c r="D7" s="26"/>
      <c r="E7" s="27"/>
      <c r="F7" s="26"/>
      <c r="G7" s="28"/>
      <c r="H7" s="29"/>
      <c r="I7" s="26"/>
      <c r="J7" s="25"/>
      <c r="K7" s="26"/>
      <c r="L7" s="26"/>
      <c r="M7" s="29"/>
      <c r="N7" s="29"/>
      <c r="O7" s="29"/>
      <c r="P7" s="29"/>
      <c r="Q7" s="30"/>
      <c r="R7" s="31"/>
      <c r="S7" s="31"/>
      <c r="T7" s="28"/>
      <c r="U7" s="28"/>
      <c r="V7" s="28"/>
      <c r="W7" s="28"/>
      <c r="X7" s="32"/>
    </row>
    <row r="8" spans="1:24">
      <c r="A8" s="23">
        <v>2</v>
      </c>
      <c r="B8" s="33" t="s">
        <v>16</v>
      </c>
      <c r="C8" s="26">
        <f>I8</f>
        <v>0.37109999999999999</v>
      </c>
      <c r="D8" s="26"/>
      <c r="E8" s="28"/>
      <c r="F8" s="26"/>
      <c r="G8" s="26"/>
      <c r="H8" s="26"/>
      <c r="I8" s="37">
        <f>I21+I34</f>
        <v>0.37109999999999999</v>
      </c>
      <c r="J8" s="26">
        <f>C8/Q8*1000</f>
        <v>0.14230074675284748</v>
      </c>
      <c r="K8" s="26"/>
      <c r="L8" s="26"/>
      <c r="M8" s="26"/>
      <c r="N8" s="26"/>
      <c r="O8" s="26"/>
      <c r="P8" s="26">
        <f>J8</f>
        <v>0.14230074675284748</v>
      </c>
      <c r="Q8" s="30">
        <v>2607.8570103678962</v>
      </c>
      <c r="R8" s="34">
        <v>100</v>
      </c>
      <c r="S8" s="26"/>
      <c r="T8" s="26"/>
      <c r="U8" s="26"/>
      <c r="V8" s="26"/>
      <c r="W8" s="26"/>
      <c r="X8" s="32">
        <v>100</v>
      </c>
    </row>
    <row r="9" spans="1:24">
      <c r="A9" s="35" t="s">
        <v>17</v>
      </c>
      <c r="B9" s="36" t="s">
        <v>18</v>
      </c>
      <c r="C9" s="37"/>
      <c r="D9" s="37"/>
      <c r="E9" s="38"/>
      <c r="F9" s="37"/>
      <c r="G9" s="37"/>
      <c r="H9" s="37"/>
      <c r="I9" s="37"/>
      <c r="J9" s="37">
        <f t="shared" ref="J9:J16" si="0">C9/Q9*1000</f>
        <v>0</v>
      </c>
      <c r="K9" s="37"/>
      <c r="L9" s="37"/>
      <c r="M9" s="37"/>
      <c r="N9" s="37"/>
      <c r="O9" s="37"/>
      <c r="P9" s="37">
        <f t="shared" ref="P9:P18" si="1">J9</f>
        <v>0</v>
      </c>
      <c r="Q9" s="30">
        <v>2607.8570103678962</v>
      </c>
      <c r="R9" s="39">
        <v>100</v>
      </c>
      <c r="S9" s="37"/>
      <c r="T9" s="37"/>
      <c r="U9" s="37"/>
      <c r="V9" s="37"/>
      <c r="W9" s="37"/>
      <c r="X9" s="40">
        <v>100</v>
      </c>
    </row>
    <row r="10" spans="1:24">
      <c r="A10" s="41" t="s">
        <v>19</v>
      </c>
      <c r="B10" s="42" t="s">
        <v>20</v>
      </c>
      <c r="C10" s="43"/>
      <c r="D10" s="43"/>
      <c r="E10" s="44"/>
      <c r="F10" s="43"/>
      <c r="G10" s="43"/>
      <c r="H10" s="43"/>
      <c r="I10" s="43"/>
      <c r="J10" s="45">
        <f t="shared" si="0"/>
        <v>0</v>
      </c>
      <c r="K10" s="43"/>
      <c r="L10" s="43"/>
      <c r="M10" s="43"/>
      <c r="N10" s="43"/>
      <c r="O10" s="43"/>
      <c r="P10" s="45">
        <f t="shared" si="1"/>
        <v>0</v>
      </c>
      <c r="Q10" s="30">
        <v>2607.8570103678962</v>
      </c>
      <c r="R10" s="39">
        <v>100</v>
      </c>
      <c r="S10" s="43"/>
      <c r="T10" s="43"/>
      <c r="U10" s="43"/>
      <c r="V10" s="26"/>
      <c r="W10" s="26"/>
      <c r="X10" s="46">
        <v>100</v>
      </c>
    </row>
    <row r="11" spans="1:24">
      <c r="A11" s="41" t="s">
        <v>21</v>
      </c>
      <c r="B11" s="42" t="s">
        <v>22</v>
      </c>
      <c r="C11" s="43"/>
      <c r="D11" s="43"/>
      <c r="E11" s="44"/>
      <c r="F11" s="43"/>
      <c r="G11" s="43"/>
      <c r="H11" s="43"/>
      <c r="I11" s="43"/>
      <c r="J11" s="45">
        <f t="shared" si="0"/>
        <v>0</v>
      </c>
      <c r="K11" s="43"/>
      <c r="L11" s="43"/>
      <c r="M11" s="43"/>
      <c r="N11" s="43"/>
      <c r="O11" s="43"/>
      <c r="P11" s="45">
        <f t="shared" si="1"/>
        <v>0</v>
      </c>
      <c r="Q11" s="30">
        <v>2607.8570103678962</v>
      </c>
      <c r="R11" s="39"/>
      <c r="S11" s="43"/>
      <c r="T11" s="43"/>
      <c r="U11" s="43"/>
      <c r="V11" s="26"/>
      <c r="W11" s="26"/>
      <c r="X11" s="46"/>
    </row>
    <row r="12" spans="1:24">
      <c r="A12" s="35" t="s">
        <v>23</v>
      </c>
      <c r="B12" s="36" t="s">
        <v>24</v>
      </c>
      <c r="C12" s="37"/>
      <c r="D12" s="37"/>
      <c r="E12" s="38"/>
      <c r="F12" s="37"/>
      <c r="G12" s="37"/>
      <c r="H12" s="37"/>
      <c r="I12" s="37"/>
      <c r="J12" s="37">
        <f t="shared" si="0"/>
        <v>0</v>
      </c>
      <c r="K12" s="37"/>
      <c r="L12" s="37"/>
      <c r="M12" s="37"/>
      <c r="N12" s="37"/>
      <c r="O12" s="37"/>
      <c r="P12" s="37">
        <f t="shared" si="1"/>
        <v>0</v>
      </c>
      <c r="Q12" s="30">
        <v>2607.8570103678962</v>
      </c>
      <c r="R12" s="39">
        <v>100</v>
      </c>
      <c r="S12" s="37"/>
      <c r="T12" s="37"/>
      <c r="U12" s="37"/>
      <c r="V12" s="37"/>
      <c r="W12" s="37"/>
      <c r="X12" s="40">
        <v>100</v>
      </c>
    </row>
    <row r="13" spans="1:24">
      <c r="A13" s="41" t="s">
        <v>25</v>
      </c>
      <c r="B13" s="47" t="s">
        <v>26</v>
      </c>
      <c r="C13" s="45"/>
      <c r="D13" s="43"/>
      <c r="E13" s="44"/>
      <c r="F13" s="43"/>
      <c r="G13" s="43"/>
      <c r="H13" s="43"/>
      <c r="I13" s="45"/>
      <c r="J13" s="45">
        <f t="shared" si="0"/>
        <v>0</v>
      </c>
      <c r="K13" s="43"/>
      <c r="L13" s="43"/>
      <c r="M13" s="43"/>
      <c r="N13" s="43"/>
      <c r="O13" s="43"/>
      <c r="P13" s="45">
        <f t="shared" si="1"/>
        <v>0</v>
      </c>
      <c r="Q13" s="30">
        <v>2607.8570103678962</v>
      </c>
      <c r="R13" s="39">
        <v>100</v>
      </c>
      <c r="S13" s="43"/>
      <c r="T13" s="43"/>
      <c r="U13" s="43"/>
      <c r="V13" s="26"/>
      <c r="W13" s="26"/>
      <c r="X13" s="46">
        <v>100</v>
      </c>
    </row>
    <row r="14" spans="1:24">
      <c r="A14" s="41" t="s">
        <v>27</v>
      </c>
      <c r="B14" s="47" t="s">
        <v>28</v>
      </c>
      <c r="C14" s="43"/>
      <c r="D14" s="43"/>
      <c r="E14" s="44"/>
      <c r="F14" s="43"/>
      <c r="G14" s="43"/>
      <c r="H14" s="43"/>
      <c r="I14" s="43"/>
      <c r="J14" s="45">
        <f t="shared" si="0"/>
        <v>0</v>
      </c>
      <c r="K14" s="43"/>
      <c r="L14" s="43"/>
      <c r="M14" s="43"/>
      <c r="N14" s="43"/>
      <c r="O14" s="43"/>
      <c r="P14" s="45">
        <f t="shared" si="1"/>
        <v>0</v>
      </c>
      <c r="Q14" s="30">
        <v>2607.8570103678962</v>
      </c>
      <c r="R14" s="39"/>
      <c r="S14" s="43"/>
      <c r="T14" s="43"/>
      <c r="U14" s="43"/>
      <c r="V14" s="26"/>
      <c r="W14" s="26"/>
      <c r="X14" s="46"/>
    </row>
    <row r="15" spans="1:24">
      <c r="A15" s="23">
        <v>3</v>
      </c>
      <c r="B15" s="33" t="s">
        <v>29</v>
      </c>
      <c r="C15" s="26">
        <f>I15</f>
        <v>0.69341659486060803</v>
      </c>
      <c r="D15" s="26"/>
      <c r="E15" s="28"/>
      <c r="F15" s="26"/>
      <c r="G15" s="26"/>
      <c r="H15" s="26"/>
      <c r="I15" s="26">
        <f>I28+I41</f>
        <v>0.69341659486060803</v>
      </c>
      <c r="J15" s="48">
        <f t="shared" si="0"/>
        <v>0.26589517450682093</v>
      </c>
      <c r="K15" s="26"/>
      <c r="L15" s="26"/>
      <c r="M15" s="26"/>
      <c r="N15" s="26"/>
      <c r="O15" s="26"/>
      <c r="P15" s="48">
        <f t="shared" si="1"/>
        <v>0.26589517450682093</v>
      </c>
      <c r="Q15" s="30">
        <f>Q8</f>
        <v>2607.8570103678962</v>
      </c>
      <c r="R15" s="34">
        <v>100</v>
      </c>
      <c r="S15" s="26"/>
      <c r="T15" s="26"/>
      <c r="U15" s="26"/>
      <c r="V15" s="26"/>
      <c r="W15" s="26"/>
      <c r="X15" s="32">
        <v>100</v>
      </c>
    </row>
    <row r="16" spans="1:24">
      <c r="A16" s="49" t="s">
        <v>30</v>
      </c>
      <c r="B16" s="36" t="s">
        <v>31</v>
      </c>
      <c r="C16" s="37">
        <f>I16</f>
        <v>7.8E-2</v>
      </c>
      <c r="D16" s="37"/>
      <c r="E16" s="38"/>
      <c r="F16" s="37"/>
      <c r="G16" s="37"/>
      <c r="H16" s="37"/>
      <c r="I16" s="37">
        <f>I29+I42</f>
        <v>7.8E-2</v>
      </c>
      <c r="J16" s="50">
        <f t="shared" si="0"/>
        <v>2.990961532396148E-2</v>
      </c>
      <c r="K16" s="37"/>
      <c r="L16" s="37"/>
      <c r="M16" s="37"/>
      <c r="N16" s="37"/>
      <c r="O16" s="37"/>
      <c r="P16" s="50">
        <f t="shared" si="1"/>
        <v>2.990961532396148E-2</v>
      </c>
      <c r="Q16" s="30">
        <f>Q15</f>
        <v>2607.8570103678962</v>
      </c>
      <c r="R16" s="51">
        <v>100</v>
      </c>
      <c r="S16" s="37"/>
      <c r="T16" s="37"/>
      <c r="U16" s="37"/>
      <c r="V16" s="37"/>
      <c r="W16" s="37"/>
      <c r="X16" s="40">
        <v>100</v>
      </c>
    </row>
    <row r="17" spans="1:24" ht="15">
      <c r="A17" s="52">
        <v>4</v>
      </c>
      <c r="B17" s="53" t="s">
        <v>32</v>
      </c>
      <c r="C17" s="54">
        <f>I17</f>
        <v>1.0645165948606081</v>
      </c>
      <c r="D17" s="54"/>
      <c r="E17" s="54"/>
      <c r="F17" s="54"/>
      <c r="G17" s="54"/>
      <c r="H17" s="54"/>
      <c r="I17" s="54">
        <f>I7+I8+I15</f>
        <v>1.0645165948606081</v>
      </c>
      <c r="J17" s="55">
        <f>C17/Q17*1000</f>
        <v>0.40819592125966847</v>
      </c>
      <c r="K17" s="54"/>
      <c r="L17" s="54"/>
      <c r="M17" s="54"/>
      <c r="N17" s="54"/>
      <c r="O17" s="54"/>
      <c r="P17" s="55">
        <f t="shared" si="1"/>
        <v>0.40819592125966847</v>
      </c>
      <c r="Q17" s="30">
        <f>Q16</f>
        <v>2607.8570103678962</v>
      </c>
      <c r="R17" s="56">
        <v>100</v>
      </c>
      <c r="S17" s="54"/>
      <c r="T17" s="54"/>
      <c r="U17" s="54"/>
      <c r="V17" s="54"/>
      <c r="W17" s="54"/>
      <c r="X17" s="57">
        <v>100</v>
      </c>
    </row>
    <row r="18" spans="1:24" ht="13.8" thickBot="1">
      <c r="A18" s="58" t="s">
        <v>33</v>
      </c>
      <c r="B18" s="59" t="s">
        <v>34</v>
      </c>
      <c r="C18" s="60">
        <f>I18</f>
        <v>0.35</v>
      </c>
      <c r="D18" s="60"/>
      <c r="E18" s="61"/>
      <c r="F18" s="60"/>
      <c r="G18" s="60"/>
      <c r="H18" s="60"/>
      <c r="I18" s="60">
        <f>I31+I44</f>
        <v>0.35</v>
      </c>
      <c r="J18" s="60">
        <f>C18/Q18*1000</f>
        <v>0.13420981235110918</v>
      </c>
      <c r="K18" s="60"/>
      <c r="L18" s="60"/>
      <c r="M18" s="60"/>
      <c r="N18" s="60"/>
      <c r="O18" s="60"/>
      <c r="P18" s="60">
        <f t="shared" si="1"/>
        <v>0.13420981235110918</v>
      </c>
      <c r="Q18" s="30">
        <v>2607.8570103678962</v>
      </c>
      <c r="R18" s="62">
        <v>100</v>
      </c>
      <c r="S18" s="60"/>
      <c r="T18" s="60"/>
      <c r="U18" s="60"/>
      <c r="V18" s="60"/>
      <c r="W18" s="60"/>
      <c r="X18" s="63">
        <v>100</v>
      </c>
    </row>
    <row r="19" spans="1:24" ht="13.8">
      <c r="A19" s="73" t="s">
        <v>36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5"/>
    </row>
    <row r="20" spans="1:24">
      <c r="A20" s="23">
        <v>1</v>
      </c>
      <c r="B20" s="24" t="s">
        <v>15</v>
      </c>
      <c r="C20" s="25"/>
      <c r="D20" s="26"/>
      <c r="E20" s="27"/>
      <c r="F20" s="26"/>
      <c r="G20" s="28"/>
      <c r="H20" s="29"/>
      <c r="I20" s="26"/>
      <c r="J20" s="25"/>
      <c r="K20" s="26"/>
      <c r="L20" s="26"/>
      <c r="M20" s="29"/>
      <c r="N20" s="29"/>
      <c r="O20" s="29"/>
      <c r="P20" s="29"/>
      <c r="Q20" s="30"/>
      <c r="R20" s="31"/>
      <c r="S20" s="31"/>
      <c r="T20" s="28"/>
      <c r="U20" s="28"/>
      <c r="V20" s="28"/>
      <c r="W20" s="28"/>
      <c r="X20" s="32"/>
    </row>
    <row r="21" spans="1:24">
      <c r="A21" s="23">
        <v>2</v>
      </c>
      <c r="B21" s="33" t="s">
        <v>16</v>
      </c>
      <c r="C21" s="26">
        <f>I21</f>
        <v>0.18459999999999999</v>
      </c>
      <c r="D21" s="26"/>
      <c r="E21" s="28"/>
      <c r="F21" s="26"/>
      <c r="G21" s="26"/>
      <c r="H21" s="26"/>
      <c r="I21" s="26">
        <f>'[5]Форма 9.1 (кварталы)'!$G$28+'[5]Форма 9.1 (кварталы)'!$H$28</f>
        <v>0.18459999999999999</v>
      </c>
      <c r="J21" s="26">
        <f>C21/Q21*1000</f>
        <v>0.1415721792000843</v>
      </c>
      <c r="K21" s="26"/>
      <c r="L21" s="26"/>
      <c r="M21" s="26"/>
      <c r="N21" s="26"/>
      <c r="O21" s="26"/>
      <c r="P21" s="26">
        <f>J21</f>
        <v>0.1415721792000843</v>
      </c>
      <c r="Q21" s="30">
        <f>Q17/2</f>
        <v>1303.9285051839481</v>
      </c>
      <c r="R21" s="34">
        <v>100</v>
      </c>
      <c r="S21" s="26"/>
      <c r="T21" s="26"/>
      <c r="U21" s="26"/>
      <c r="V21" s="26"/>
      <c r="W21" s="26"/>
      <c r="X21" s="32">
        <v>100</v>
      </c>
    </row>
    <row r="22" spans="1:24">
      <c r="A22" s="35" t="s">
        <v>17</v>
      </c>
      <c r="B22" s="36" t="s">
        <v>18</v>
      </c>
      <c r="C22" s="37"/>
      <c r="D22" s="37"/>
      <c r="E22" s="38"/>
      <c r="F22" s="37"/>
      <c r="G22" s="37"/>
      <c r="H22" s="37"/>
      <c r="I22" s="37"/>
      <c r="J22" s="37">
        <f t="shared" ref="J22:J29" si="2">C22/Q22*1000</f>
        <v>0</v>
      </c>
      <c r="K22" s="37"/>
      <c r="L22" s="37"/>
      <c r="M22" s="37"/>
      <c r="N22" s="37"/>
      <c r="O22" s="37"/>
      <c r="P22" s="37">
        <f t="shared" ref="P22:P29" si="3">J22</f>
        <v>0</v>
      </c>
      <c r="Q22" s="30">
        <v>2607.8570103678962</v>
      </c>
      <c r="R22" s="39">
        <v>100</v>
      </c>
      <c r="S22" s="37"/>
      <c r="T22" s="37"/>
      <c r="U22" s="37"/>
      <c r="V22" s="37"/>
      <c r="W22" s="37"/>
      <c r="X22" s="40">
        <v>100</v>
      </c>
    </row>
    <row r="23" spans="1:24">
      <c r="A23" s="41" t="s">
        <v>19</v>
      </c>
      <c r="B23" s="42" t="s">
        <v>20</v>
      </c>
      <c r="C23" s="43"/>
      <c r="D23" s="43"/>
      <c r="E23" s="44"/>
      <c r="F23" s="43"/>
      <c r="G23" s="43"/>
      <c r="H23" s="43"/>
      <c r="I23" s="43"/>
      <c r="J23" s="45">
        <f t="shared" si="2"/>
        <v>0</v>
      </c>
      <c r="K23" s="43"/>
      <c r="L23" s="43"/>
      <c r="M23" s="43"/>
      <c r="N23" s="43"/>
      <c r="O23" s="43"/>
      <c r="P23" s="45">
        <f t="shared" si="3"/>
        <v>0</v>
      </c>
      <c r="Q23" s="30">
        <v>2607.8570103678962</v>
      </c>
      <c r="R23" s="39">
        <v>100</v>
      </c>
      <c r="S23" s="43"/>
      <c r="T23" s="43"/>
      <c r="U23" s="43"/>
      <c r="V23" s="26"/>
      <c r="W23" s="26"/>
      <c r="X23" s="46">
        <v>100</v>
      </c>
    </row>
    <row r="24" spans="1:24">
      <c r="A24" s="41" t="s">
        <v>21</v>
      </c>
      <c r="B24" s="42" t="s">
        <v>22</v>
      </c>
      <c r="C24" s="43"/>
      <c r="D24" s="43"/>
      <c r="E24" s="44"/>
      <c r="F24" s="43"/>
      <c r="G24" s="43"/>
      <c r="H24" s="43"/>
      <c r="I24" s="43"/>
      <c r="J24" s="45">
        <f t="shared" si="2"/>
        <v>0</v>
      </c>
      <c r="K24" s="43"/>
      <c r="L24" s="43"/>
      <c r="M24" s="43"/>
      <c r="N24" s="43"/>
      <c r="O24" s="43"/>
      <c r="P24" s="45">
        <f t="shared" si="3"/>
        <v>0</v>
      </c>
      <c r="Q24" s="30">
        <v>2607.8570103678962</v>
      </c>
      <c r="R24" s="39"/>
      <c r="S24" s="43"/>
      <c r="T24" s="43"/>
      <c r="U24" s="43"/>
      <c r="V24" s="26"/>
      <c r="W24" s="26"/>
      <c r="X24" s="46"/>
    </row>
    <row r="25" spans="1:24">
      <c r="A25" s="35" t="s">
        <v>23</v>
      </c>
      <c r="B25" s="36" t="s">
        <v>24</v>
      </c>
      <c r="C25" s="37"/>
      <c r="D25" s="37"/>
      <c r="E25" s="38"/>
      <c r="F25" s="37"/>
      <c r="G25" s="37"/>
      <c r="H25" s="37"/>
      <c r="I25" s="37"/>
      <c r="J25" s="37">
        <f t="shared" si="2"/>
        <v>0</v>
      </c>
      <c r="K25" s="37"/>
      <c r="L25" s="37"/>
      <c r="M25" s="37"/>
      <c r="N25" s="37"/>
      <c r="O25" s="37"/>
      <c r="P25" s="37">
        <f t="shared" si="3"/>
        <v>0</v>
      </c>
      <c r="Q25" s="30">
        <v>2607.8570103678962</v>
      </c>
      <c r="R25" s="39">
        <v>100</v>
      </c>
      <c r="S25" s="37"/>
      <c r="T25" s="37"/>
      <c r="U25" s="37"/>
      <c r="V25" s="37"/>
      <c r="W25" s="37"/>
      <c r="X25" s="40">
        <v>100</v>
      </c>
    </row>
    <row r="26" spans="1:24">
      <c r="A26" s="41" t="s">
        <v>25</v>
      </c>
      <c r="B26" s="47" t="s">
        <v>26</v>
      </c>
      <c r="C26" s="45"/>
      <c r="D26" s="43"/>
      <c r="E26" s="44"/>
      <c r="F26" s="43"/>
      <c r="G26" s="43"/>
      <c r="H26" s="43"/>
      <c r="I26" s="45"/>
      <c r="J26" s="45">
        <f t="shared" si="2"/>
        <v>0</v>
      </c>
      <c r="K26" s="43"/>
      <c r="L26" s="43"/>
      <c r="M26" s="43"/>
      <c r="N26" s="43"/>
      <c r="O26" s="43"/>
      <c r="P26" s="45">
        <f t="shared" si="3"/>
        <v>0</v>
      </c>
      <c r="Q26" s="30">
        <v>2607.8570103678962</v>
      </c>
      <c r="R26" s="39">
        <v>100</v>
      </c>
      <c r="S26" s="43"/>
      <c r="T26" s="43"/>
      <c r="U26" s="43"/>
      <c r="V26" s="26"/>
      <c r="W26" s="26"/>
      <c r="X26" s="46">
        <v>100</v>
      </c>
    </row>
    <row r="27" spans="1:24">
      <c r="A27" s="41" t="s">
        <v>27</v>
      </c>
      <c r="B27" s="47" t="s">
        <v>28</v>
      </c>
      <c r="C27" s="43"/>
      <c r="D27" s="43"/>
      <c r="E27" s="44"/>
      <c r="F27" s="43"/>
      <c r="G27" s="43"/>
      <c r="H27" s="43"/>
      <c r="I27" s="43"/>
      <c r="J27" s="45">
        <f t="shared" si="2"/>
        <v>0</v>
      </c>
      <c r="K27" s="43"/>
      <c r="L27" s="43"/>
      <c r="M27" s="43"/>
      <c r="N27" s="43"/>
      <c r="O27" s="43"/>
      <c r="P27" s="45">
        <f t="shared" si="3"/>
        <v>0</v>
      </c>
      <c r="Q27" s="30">
        <v>2607.8570103678962</v>
      </c>
      <c r="R27" s="39"/>
      <c r="S27" s="43"/>
      <c r="T27" s="43"/>
      <c r="U27" s="43"/>
      <c r="V27" s="26"/>
      <c r="W27" s="26"/>
      <c r="X27" s="46"/>
    </row>
    <row r="28" spans="1:24">
      <c r="A28" s="23">
        <v>3</v>
      </c>
      <c r="B28" s="33" t="s">
        <v>29</v>
      </c>
      <c r="C28" s="26">
        <f>I28</f>
        <v>0.37191659486060802</v>
      </c>
      <c r="D28" s="26"/>
      <c r="E28" s="28"/>
      <c r="F28" s="26"/>
      <c r="G28" s="26"/>
      <c r="H28" s="26"/>
      <c r="I28" s="26">
        <f>I30-I21</f>
        <v>0.37191659486060802</v>
      </c>
      <c r="J28" s="48">
        <f>C28/Q28*1000</f>
        <v>0.28522775089431834</v>
      </c>
      <c r="K28" s="26"/>
      <c r="L28" s="26"/>
      <c r="M28" s="26"/>
      <c r="N28" s="26"/>
      <c r="O28" s="26"/>
      <c r="P28" s="48">
        <f t="shared" si="3"/>
        <v>0.28522775089431834</v>
      </c>
      <c r="Q28" s="30">
        <f>Q21</f>
        <v>1303.9285051839481</v>
      </c>
      <c r="R28" s="34">
        <v>100</v>
      </c>
      <c r="S28" s="26"/>
      <c r="T28" s="26"/>
      <c r="U28" s="26"/>
      <c r="V28" s="26"/>
      <c r="W28" s="26"/>
      <c r="X28" s="32">
        <v>100</v>
      </c>
    </row>
    <row r="29" spans="1:24">
      <c r="A29" s="49" t="s">
        <v>30</v>
      </c>
      <c r="B29" s="36" t="s">
        <v>31</v>
      </c>
      <c r="C29" s="37">
        <f>I29</f>
        <v>3.5999999999999997E-2</v>
      </c>
      <c r="D29" s="37"/>
      <c r="E29" s="38"/>
      <c r="F29" s="37"/>
      <c r="G29" s="37"/>
      <c r="H29" s="37"/>
      <c r="I29" s="37">
        <v>3.5999999999999997E-2</v>
      </c>
      <c r="J29" s="50">
        <f t="shared" si="2"/>
        <v>2.7608875683656747E-2</v>
      </c>
      <c r="K29" s="37"/>
      <c r="L29" s="37"/>
      <c r="M29" s="37"/>
      <c r="N29" s="37"/>
      <c r="O29" s="37"/>
      <c r="P29" s="50">
        <f t="shared" si="3"/>
        <v>2.7608875683656747E-2</v>
      </c>
      <c r="Q29" s="30">
        <f>Q28</f>
        <v>1303.9285051839481</v>
      </c>
      <c r="R29" s="51">
        <v>100</v>
      </c>
      <c r="S29" s="37"/>
      <c r="T29" s="37"/>
      <c r="U29" s="37"/>
      <c r="V29" s="37"/>
      <c r="W29" s="37"/>
      <c r="X29" s="40">
        <v>100</v>
      </c>
    </row>
    <row r="30" spans="1:24" ht="15">
      <c r="A30" s="52">
        <v>4</v>
      </c>
      <c r="B30" s="53" t="s">
        <v>32</v>
      </c>
      <c r="C30" s="54">
        <f>I30</f>
        <v>0.556516594860608</v>
      </c>
      <c r="D30" s="54"/>
      <c r="E30" s="54"/>
      <c r="F30" s="54"/>
      <c r="G30" s="54"/>
      <c r="H30" s="54"/>
      <c r="I30" s="54">
        <f>'[4]1.2.2.'!P19</f>
        <v>0.556516594860608</v>
      </c>
      <c r="J30" s="55">
        <v>0.42699999999999999</v>
      </c>
      <c r="K30" s="54"/>
      <c r="L30" s="54"/>
      <c r="M30" s="54"/>
      <c r="N30" s="54"/>
      <c r="O30" s="54"/>
      <c r="P30" s="55">
        <v>0.42699999999999999</v>
      </c>
      <c r="Q30" s="30">
        <f>Q29</f>
        <v>1303.9285051839481</v>
      </c>
      <c r="R30" s="56">
        <v>100</v>
      </c>
      <c r="S30" s="54"/>
      <c r="T30" s="54"/>
      <c r="U30" s="54"/>
      <c r="V30" s="54"/>
      <c r="W30" s="54"/>
      <c r="X30" s="57">
        <v>100</v>
      </c>
    </row>
    <row r="31" spans="1:24" ht="13.8" thickBot="1">
      <c r="A31" s="58" t="s">
        <v>33</v>
      </c>
      <c r="B31" s="59" t="s">
        <v>34</v>
      </c>
      <c r="C31" s="60">
        <f>I31</f>
        <v>0.35</v>
      </c>
      <c r="D31" s="60"/>
      <c r="E31" s="61"/>
      <c r="F31" s="60"/>
      <c r="G31" s="60"/>
      <c r="H31" s="60"/>
      <c r="I31" s="60">
        <v>0.35</v>
      </c>
      <c r="J31" s="60">
        <v>0.26800000000000002</v>
      </c>
      <c r="K31" s="60"/>
      <c r="L31" s="60"/>
      <c r="M31" s="60"/>
      <c r="N31" s="60"/>
      <c r="O31" s="60"/>
      <c r="P31" s="60">
        <v>0.26800000000000002</v>
      </c>
      <c r="Q31" s="30">
        <f t="shared" ref="Q31" si="4">2607.8570103679/2</f>
        <v>1303.9285051839499</v>
      </c>
      <c r="R31" s="62">
        <v>100</v>
      </c>
      <c r="S31" s="60"/>
      <c r="T31" s="60"/>
      <c r="U31" s="60"/>
      <c r="V31" s="60"/>
      <c r="W31" s="60"/>
      <c r="X31" s="63">
        <v>100</v>
      </c>
    </row>
    <row r="32" spans="1:24" ht="13.8">
      <c r="A32" s="73" t="s">
        <v>37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5"/>
    </row>
    <row r="33" spans="1:45">
      <c r="A33" s="23">
        <v>1</v>
      </c>
      <c r="B33" s="24" t="s">
        <v>15</v>
      </c>
      <c r="C33" s="25"/>
      <c r="D33" s="26"/>
      <c r="E33" s="27"/>
      <c r="F33" s="26"/>
      <c r="G33" s="28"/>
      <c r="H33" s="29"/>
      <c r="I33" s="26"/>
      <c r="J33" s="25"/>
      <c r="K33" s="26"/>
      <c r="L33" s="26"/>
      <c r="M33" s="29"/>
      <c r="N33" s="29"/>
      <c r="O33" s="29"/>
      <c r="P33" s="29"/>
      <c r="Q33" s="30"/>
      <c r="R33" s="31"/>
      <c r="S33" s="31"/>
      <c r="T33" s="28"/>
      <c r="U33" s="28"/>
      <c r="V33" s="28"/>
      <c r="W33" s="28"/>
      <c r="X33" s="32"/>
    </row>
    <row r="34" spans="1:45">
      <c r="A34" s="23">
        <v>2</v>
      </c>
      <c r="B34" s="33" t="s">
        <v>16</v>
      </c>
      <c r="C34" s="26">
        <f>I34</f>
        <v>0.1865</v>
      </c>
      <c r="D34" s="26"/>
      <c r="E34" s="28"/>
      <c r="F34" s="26"/>
      <c r="G34" s="26"/>
      <c r="H34" s="26"/>
      <c r="I34" s="26">
        <f>'[5]Форма 9.1 (кварталы)'!$I$28+'[5]Форма 9.1 (кварталы)'!$J$28</f>
        <v>0.1865</v>
      </c>
      <c r="J34" s="26">
        <f>C34/Q34*1000</f>
        <v>0.14302931430561067</v>
      </c>
      <c r="K34" s="26"/>
      <c r="L34" s="26"/>
      <c r="M34" s="26"/>
      <c r="N34" s="26"/>
      <c r="O34" s="26"/>
      <c r="P34" s="26">
        <f>J34</f>
        <v>0.14302931430561067</v>
      </c>
      <c r="Q34" s="30">
        <f>Q30</f>
        <v>1303.9285051839481</v>
      </c>
      <c r="R34" s="34">
        <v>100</v>
      </c>
      <c r="S34" s="26"/>
      <c r="T34" s="26"/>
      <c r="U34" s="26"/>
      <c r="V34" s="26"/>
      <c r="W34" s="26"/>
      <c r="X34" s="32">
        <v>100</v>
      </c>
    </row>
    <row r="35" spans="1:45">
      <c r="A35" s="35" t="s">
        <v>17</v>
      </c>
      <c r="B35" s="36" t="s">
        <v>18</v>
      </c>
      <c r="C35" s="37"/>
      <c r="D35" s="37"/>
      <c r="E35" s="38"/>
      <c r="F35" s="37"/>
      <c r="G35" s="37"/>
      <c r="H35" s="37"/>
      <c r="I35" s="37"/>
      <c r="J35" s="37">
        <f t="shared" ref="J35:J41" si="5">C35/Q35*1000</f>
        <v>0</v>
      </c>
      <c r="K35" s="37"/>
      <c r="L35" s="37"/>
      <c r="M35" s="37"/>
      <c r="N35" s="37"/>
      <c r="O35" s="37"/>
      <c r="P35" s="37">
        <f t="shared" ref="P35:P43" si="6">J35</f>
        <v>0</v>
      </c>
      <c r="Q35" s="30">
        <f t="shared" ref="Q35:Q40" si="7">2607.8570103679/2</f>
        <v>1303.9285051839499</v>
      </c>
      <c r="R35" s="39">
        <v>100</v>
      </c>
      <c r="S35" s="37"/>
      <c r="T35" s="37"/>
      <c r="U35" s="37"/>
      <c r="V35" s="37"/>
      <c r="W35" s="37"/>
      <c r="X35" s="40">
        <v>100</v>
      </c>
    </row>
    <row r="36" spans="1:45">
      <c r="A36" s="41" t="s">
        <v>19</v>
      </c>
      <c r="B36" s="42" t="s">
        <v>20</v>
      </c>
      <c r="C36" s="43"/>
      <c r="D36" s="43"/>
      <c r="E36" s="44"/>
      <c r="F36" s="43"/>
      <c r="G36" s="43"/>
      <c r="H36" s="43"/>
      <c r="I36" s="43"/>
      <c r="J36" s="45">
        <f t="shared" si="5"/>
        <v>0</v>
      </c>
      <c r="K36" s="43"/>
      <c r="L36" s="43"/>
      <c r="M36" s="43"/>
      <c r="N36" s="43"/>
      <c r="O36" s="43"/>
      <c r="P36" s="45">
        <f t="shared" si="6"/>
        <v>0</v>
      </c>
      <c r="Q36" s="30">
        <f t="shared" si="7"/>
        <v>1303.9285051839499</v>
      </c>
      <c r="R36" s="39">
        <v>100</v>
      </c>
      <c r="S36" s="43"/>
      <c r="T36" s="43"/>
      <c r="U36" s="43"/>
      <c r="V36" s="26"/>
      <c r="W36" s="26"/>
      <c r="X36" s="46">
        <v>100</v>
      </c>
    </row>
    <row r="37" spans="1:45">
      <c r="A37" s="41" t="s">
        <v>21</v>
      </c>
      <c r="B37" s="42" t="s">
        <v>22</v>
      </c>
      <c r="C37" s="43"/>
      <c r="D37" s="43"/>
      <c r="E37" s="44"/>
      <c r="F37" s="43"/>
      <c r="G37" s="43"/>
      <c r="H37" s="43"/>
      <c r="I37" s="43"/>
      <c r="J37" s="45">
        <f t="shared" si="5"/>
        <v>0</v>
      </c>
      <c r="K37" s="43"/>
      <c r="L37" s="43"/>
      <c r="M37" s="43"/>
      <c r="N37" s="43"/>
      <c r="O37" s="43"/>
      <c r="P37" s="45">
        <f t="shared" si="6"/>
        <v>0</v>
      </c>
      <c r="Q37" s="30">
        <f t="shared" si="7"/>
        <v>1303.9285051839499</v>
      </c>
      <c r="R37" s="39"/>
      <c r="S37" s="43"/>
      <c r="T37" s="43"/>
      <c r="U37" s="43"/>
      <c r="V37" s="26"/>
      <c r="W37" s="26"/>
      <c r="X37" s="46"/>
    </row>
    <row r="38" spans="1:45">
      <c r="A38" s="35" t="s">
        <v>23</v>
      </c>
      <c r="B38" s="36" t="s">
        <v>24</v>
      </c>
      <c r="C38" s="37"/>
      <c r="D38" s="37"/>
      <c r="E38" s="38"/>
      <c r="F38" s="37"/>
      <c r="G38" s="37"/>
      <c r="H38" s="37"/>
      <c r="I38" s="37"/>
      <c r="J38" s="37">
        <f t="shared" si="5"/>
        <v>0</v>
      </c>
      <c r="K38" s="37"/>
      <c r="L38" s="37"/>
      <c r="M38" s="37"/>
      <c r="N38" s="37"/>
      <c r="O38" s="37"/>
      <c r="P38" s="37">
        <f t="shared" si="6"/>
        <v>0</v>
      </c>
      <c r="Q38" s="30">
        <f t="shared" si="7"/>
        <v>1303.9285051839499</v>
      </c>
      <c r="R38" s="39">
        <v>100</v>
      </c>
      <c r="S38" s="37"/>
      <c r="T38" s="37"/>
      <c r="U38" s="37"/>
      <c r="V38" s="37"/>
      <c r="W38" s="37"/>
      <c r="X38" s="40">
        <v>100</v>
      </c>
    </row>
    <row r="39" spans="1:45">
      <c r="A39" s="41" t="s">
        <v>25</v>
      </c>
      <c r="B39" s="47" t="s">
        <v>26</v>
      </c>
      <c r="C39" s="45"/>
      <c r="D39" s="43"/>
      <c r="E39" s="44"/>
      <c r="F39" s="43"/>
      <c r="G39" s="43"/>
      <c r="H39" s="43"/>
      <c r="I39" s="45"/>
      <c r="J39" s="45">
        <f t="shared" si="5"/>
        <v>0</v>
      </c>
      <c r="K39" s="43"/>
      <c r="L39" s="43"/>
      <c r="M39" s="43"/>
      <c r="N39" s="43"/>
      <c r="O39" s="43"/>
      <c r="P39" s="45">
        <f t="shared" si="6"/>
        <v>0</v>
      </c>
      <c r="Q39" s="30">
        <f t="shared" si="7"/>
        <v>1303.9285051839499</v>
      </c>
      <c r="R39" s="39">
        <v>100</v>
      </c>
      <c r="S39" s="43"/>
      <c r="T39" s="43"/>
      <c r="U39" s="43"/>
      <c r="V39" s="26"/>
      <c r="W39" s="26"/>
      <c r="X39" s="46">
        <v>100</v>
      </c>
    </row>
    <row r="40" spans="1:45">
      <c r="A40" s="41" t="s">
        <v>27</v>
      </c>
      <c r="B40" s="47" t="s">
        <v>28</v>
      </c>
      <c r="C40" s="43"/>
      <c r="D40" s="43"/>
      <c r="E40" s="44"/>
      <c r="F40" s="43"/>
      <c r="G40" s="43"/>
      <c r="H40" s="43"/>
      <c r="I40" s="43"/>
      <c r="J40" s="45">
        <f t="shared" si="5"/>
        <v>0</v>
      </c>
      <c r="K40" s="43"/>
      <c r="L40" s="43"/>
      <c r="M40" s="43"/>
      <c r="N40" s="43"/>
      <c r="O40" s="43"/>
      <c r="P40" s="45">
        <f t="shared" si="6"/>
        <v>0</v>
      </c>
      <c r="Q40" s="30">
        <f t="shared" si="7"/>
        <v>1303.9285051839499</v>
      </c>
      <c r="R40" s="39"/>
      <c r="S40" s="43"/>
      <c r="T40" s="43"/>
      <c r="U40" s="43"/>
      <c r="V40" s="26"/>
      <c r="W40" s="26"/>
      <c r="X40" s="46"/>
    </row>
    <row r="41" spans="1:45">
      <c r="A41" s="23">
        <v>3</v>
      </c>
      <c r="B41" s="33" t="s">
        <v>29</v>
      </c>
      <c r="C41" s="26">
        <f>I41</f>
        <v>0.32150000000000001</v>
      </c>
      <c r="D41" s="26"/>
      <c r="E41" s="28"/>
      <c r="F41" s="26"/>
      <c r="G41" s="26"/>
      <c r="H41" s="26"/>
      <c r="I41" s="26">
        <f>I43-I34</f>
        <v>0.32150000000000001</v>
      </c>
      <c r="J41" s="48">
        <f t="shared" si="5"/>
        <v>0.24656259811932346</v>
      </c>
      <c r="K41" s="26"/>
      <c r="L41" s="26"/>
      <c r="M41" s="26"/>
      <c r="N41" s="26"/>
      <c r="O41" s="26"/>
      <c r="P41" s="48">
        <f t="shared" si="6"/>
        <v>0.24656259811932346</v>
      </c>
      <c r="Q41" s="30">
        <f>Q34</f>
        <v>1303.9285051839481</v>
      </c>
      <c r="R41" s="34">
        <v>100</v>
      </c>
      <c r="S41" s="26"/>
      <c r="T41" s="26"/>
      <c r="U41" s="26"/>
      <c r="V41" s="26"/>
      <c r="W41" s="26"/>
      <c r="X41" s="32">
        <v>100</v>
      </c>
    </row>
    <row r="42" spans="1:45">
      <c r="A42" s="49" t="s">
        <v>30</v>
      </c>
      <c r="B42" s="36" t="s">
        <v>31</v>
      </c>
      <c r="C42" s="37">
        <f>I42</f>
        <v>4.2000000000000003E-2</v>
      </c>
      <c r="D42" s="37"/>
      <c r="E42" s="38"/>
      <c r="F42" s="37"/>
      <c r="G42" s="37"/>
      <c r="H42" s="37"/>
      <c r="I42" s="37">
        <v>4.2000000000000003E-2</v>
      </c>
      <c r="J42" s="50">
        <v>3.2000000000000001E-2</v>
      </c>
      <c r="K42" s="37"/>
      <c r="L42" s="37"/>
      <c r="M42" s="37"/>
      <c r="N42" s="37"/>
      <c r="O42" s="37"/>
      <c r="P42" s="50">
        <v>3.2000000000000001E-2</v>
      </c>
      <c r="Q42" s="30">
        <v>1304</v>
      </c>
      <c r="R42" s="51">
        <v>100</v>
      </c>
      <c r="S42" s="37"/>
      <c r="T42" s="37"/>
      <c r="U42" s="37"/>
      <c r="V42" s="37"/>
      <c r="W42" s="37"/>
      <c r="X42" s="40">
        <v>100</v>
      </c>
    </row>
    <row r="43" spans="1:45" ht="15">
      <c r="A43" s="52">
        <v>4</v>
      </c>
      <c r="B43" s="53" t="s">
        <v>32</v>
      </c>
      <c r="C43" s="54">
        <f>I43</f>
        <v>0.50800000000000001</v>
      </c>
      <c r="D43" s="54"/>
      <c r="E43" s="54"/>
      <c r="F43" s="54"/>
      <c r="G43" s="54"/>
      <c r="H43" s="54"/>
      <c r="I43" s="54">
        <v>0.50800000000000001</v>
      </c>
      <c r="J43" s="55">
        <v>0.39</v>
      </c>
      <c r="K43" s="54"/>
      <c r="L43" s="54"/>
      <c r="M43" s="54"/>
      <c r="N43" s="54"/>
      <c r="O43" s="54"/>
      <c r="P43" s="55">
        <f t="shared" si="6"/>
        <v>0.39</v>
      </c>
      <c r="Q43" s="30">
        <f>Q42</f>
        <v>1304</v>
      </c>
      <c r="R43" s="56">
        <v>100</v>
      </c>
      <c r="S43" s="54"/>
      <c r="T43" s="54"/>
      <c r="U43" s="54"/>
      <c r="V43" s="54"/>
      <c r="W43" s="54"/>
      <c r="X43" s="57">
        <v>100</v>
      </c>
    </row>
    <row r="47" spans="1:45" ht="15.6">
      <c r="C47" s="64"/>
      <c r="D47" s="65"/>
      <c r="E47" s="65"/>
      <c r="F47" s="65"/>
      <c r="G47" s="65"/>
      <c r="H47" s="65"/>
      <c r="I47" s="65"/>
      <c r="J47" s="65"/>
      <c r="K47" s="65"/>
      <c r="L47" s="66"/>
      <c r="M47" s="65"/>
      <c r="N47" s="65"/>
      <c r="O47" s="65"/>
      <c r="P47" s="65"/>
      <c r="Q47" s="66"/>
      <c r="R47" s="65"/>
      <c r="S47" s="65"/>
      <c r="T47" s="65"/>
      <c r="U47" s="65"/>
      <c r="V47" s="67"/>
      <c r="W47" s="65"/>
      <c r="X47" s="65"/>
      <c r="Y47" s="65"/>
      <c r="Z47" s="65"/>
      <c r="AA47" s="65"/>
      <c r="AB47" s="65"/>
      <c r="AC47" s="65"/>
      <c r="AD47" s="65"/>
      <c r="AE47" s="65"/>
      <c r="AF47" s="66"/>
      <c r="AG47" s="65"/>
      <c r="AH47" s="65"/>
      <c r="AI47" s="65"/>
      <c r="AJ47" s="65"/>
      <c r="AK47" s="66"/>
      <c r="AL47" s="65"/>
      <c r="AM47" s="65"/>
      <c r="AN47" s="65"/>
      <c r="AO47" s="65"/>
      <c r="AP47" s="66"/>
      <c r="AR47" s="65"/>
      <c r="AS47" s="65"/>
    </row>
  </sheetData>
  <mergeCells count="7">
    <mergeCell ref="C4:I4"/>
    <mergeCell ref="J4:P4"/>
    <mergeCell ref="Q4:Q5"/>
    <mergeCell ref="R4:X4"/>
    <mergeCell ref="A6:X6"/>
    <mergeCell ref="A19:X19"/>
    <mergeCell ref="A32:X32"/>
  </mergeCells>
  <pageMargins left="0.39370078740157483" right="0.19685039370078741" top="0.43307086614173229" bottom="0.39370078740157483" header="0" footer="0.19685039370078741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структура ПО ээ</vt:lpstr>
      <vt:lpstr>'структура ПО ээ'!Заголовки_для_печати</vt:lpstr>
      <vt:lpstr>'структура ПО ээ'!Область_печати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2015-02-25T08:55:34Z</dcterms:modified>
</cp:coreProperties>
</file>